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9720" windowHeight="6030" activeTab="1"/>
  </bookViews>
  <sheets>
    <sheet name="dochody" sheetId="1" r:id="rId1"/>
    <sheet name="wydatki " sheetId="2" r:id="rId2"/>
  </sheets>
  <definedNames>
    <definedName name="_xlnm.Print_Area" localSheetId="0">'dochody'!$A$1:$C$30</definedName>
    <definedName name="_xlnm.Print_Area" localSheetId="1">'wydatki '!$A$1:$D$70</definedName>
  </definedNames>
  <calcPr fullCalcOnLoad="1"/>
</workbook>
</file>

<file path=xl/sharedStrings.xml><?xml version="1.0" encoding="utf-8"?>
<sst xmlns="http://schemas.openxmlformats.org/spreadsheetml/2006/main" count="97" uniqueCount="61">
  <si>
    <t xml:space="preserve"> </t>
  </si>
  <si>
    <t>BUDŻET GMINY</t>
  </si>
  <si>
    <t>w złotych</t>
  </si>
  <si>
    <t>Treść</t>
  </si>
  <si>
    <t>Zwiększyć wydatki</t>
  </si>
  <si>
    <t>Zmniejszyć wydatki</t>
  </si>
  <si>
    <t>OGÓŁEM</t>
  </si>
  <si>
    <t>      </t>
  </si>
  <si>
    <t>Zwiększyć dochody</t>
  </si>
  <si>
    <t>Zmniejszyć dochody</t>
  </si>
  <si>
    <t>§ 4210 Zakup materiałów i wyposażenia</t>
  </si>
  <si>
    <t>Dz. 010 Rolnictwo i łowiectwo</t>
  </si>
  <si>
    <t>Rozdz. 01010 Infrastruktura wodociągowa i sanitacyjna wsi</t>
  </si>
  <si>
    <t>Rozdz. 75023 Urzędy gmin</t>
  </si>
  <si>
    <t>Dz. 750 Administracja publiczna</t>
  </si>
  <si>
    <t>§ 3030 Różne wydatki na rzecz osób fizycznych</t>
  </si>
  <si>
    <t>§ 0970 Wpływy z różnych dochodów</t>
  </si>
  <si>
    <t>§ 6050 Wydatki inwestycyjne jednostek budżetowych</t>
  </si>
  <si>
    <t>§ 4300 Zakup usług pozostałych</t>
  </si>
  <si>
    <t xml:space="preserve">§ 4410 Podróże służbowe krajowe </t>
  </si>
  <si>
    <t>Dz. 600 Transport i łaczność</t>
  </si>
  <si>
    <t>Rozdz. 60016 Drogi publiczne gminne</t>
  </si>
  <si>
    <t>Dz. 754 Bezpieczeństwo publiczne i ochrona przeciw pożarowa</t>
  </si>
  <si>
    <t>Rozdz. 75412 Ochotnicze straże pożarne</t>
  </si>
  <si>
    <t>Rozdz. 92605 Zadania w zakresie kultury fizycznej i sportu</t>
  </si>
  <si>
    <t>Rozdz. 80104 Przedszkola</t>
  </si>
  <si>
    <t>§ 6060 Wydatki na zakupy inwestycyjne jednostek budżetowych</t>
  </si>
  <si>
    <t>Dz. 851 Ochrona zdrowia</t>
  </si>
  <si>
    <t>Rozdz. 80101 Szkoły podstawowe</t>
  </si>
  <si>
    <t>Dz. 852 Pomoc społeczna</t>
  </si>
  <si>
    <t>Rozdz. 85212 Świadczenia rodzinne</t>
  </si>
  <si>
    <t>Rozdz. 60014 Drogi publiczne powiatowe</t>
  </si>
  <si>
    <t>§ 6260 Dotacje otrzymane z funduszy celowych na finansowanie lub dofinansowanie kosztów realizacji inwestycji i zakupów inwestycyjnych jednostek sektora finansów publicznych</t>
  </si>
  <si>
    <t>§ 2320 Dotacje celowe otrzymane z powiatu na zadania bieżące realizowane na podstawie porozumień (umów) między jednostkami samorządu terytorialnego</t>
  </si>
  <si>
    <t>§ 2030 - Dotacje celowe przekazywane z budżetu państwa na realizację własnych zadań bieżących gmin</t>
  </si>
  <si>
    <t>§ 4110 Składki na ubezpieczenia społeczne</t>
  </si>
  <si>
    <t>§ 4120 Składki na Fundusz Pracy</t>
  </si>
  <si>
    <t>§ 6300 Wpływy z tytułu pomocy finansowej udzielonej między jednostkami samorządu terytorialnego na dofinansowanie własnych zadań inwestycyjnych i zakupów inwestycyjnych</t>
  </si>
  <si>
    <t>§ 4240 Zakup pomocy naukowych, dydaktycznych i książek</t>
  </si>
  <si>
    <t>Dz. 801 Oświata i wychowanie</t>
  </si>
  <si>
    <t>§ 2950 Wpłaty jednostek na rzecz środków specjalnych</t>
  </si>
  <si>
    <t>§ 4270 Zakup usług remontowych</t>
  </si>
  <si>
    <t>§ 6298 Środki na dofinansowanie własnych inwestycji gmin (związków gmin), powiatów (związków powiatów), samorządów województw, pozyskane z innych źródeł</t>
  </si>
  <si>
    <t>§ 6299 Środki na dofinansowanie własnych inwestycji gmin (związków gmin), powiatów (związków powiatów), samorządów województw, pozyskane z innych źródeł</t>
  </si>
  <si>
    <t>§ 6339 Dotacje celowe otrzymane z budżetu państwa na realizację inwestycji i zakupów inwestycyjnych własnych gmin (związków gmin)</t>
  </si>
  <si>
    <t>§ 6058 Wydatki inwestycyjne jednostek budżetowych</t>
  </si>
  <si>
    <t>§ 6059 Wydatki inwestycyjne jednostek budżetowych</t>
  </si>
  <si>
    <t>Rozdz. 80110 Gimnazja</t>
  </si>
  <si>
    <t>Rozdz. 85154 Przeciwdziałanie alkoholizmowi</t>
  </si>
  <si>
    <t>Dz. 900 Gospodarka komunalna i ochrona środowiska</t>
  </si>
  <si>
    <t>Rozdz. 90095 Pozostała działalność</t>
  </si>
  <si>
    <t>Dz. 926 Kultura fizyczna i sport</t>
  </si>
  <si>
    <t>Rozdz. 75404 Komendy wojewódzkie policji</t>
  </si>
  <si>
    <t>Rozdz. 85219 Ośrodki pomocy społecznej</t>
  </si>
  <si>
    <t>§ 4210 Zakup energii</t>
  </si>
  <si>
    <t>Dz. 751 Urzędy naczelnych organów władzy państwowej, kontroli i ochrony prawa oraz sądownictwa</t>
  </si>
  <si>
    <t>Rozdz. 75108 Wybory do Sejmu i Senatu</t>
  </si>
  <si>
    <t>§ 4170 Wynagrodzenia bezosobowe</t>
  </si>
  <si>
    <t>§ 2010 Dotacje celowe otrzymane z budżetu państwa na realizację zadań bieżących z zakresu administracji rządowej oraz innych zadań zleconych gminie (związkom gmin) ustawami</t>
  </si>
  <si>
    <t>§ 3110 Świadczenia społeczne</t>
  </si>
  <si>
    <t>Rozdz. 90015 Oświetlenie ulic, placów i dróg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</si>
</sst>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\ _z_ł_-;\-* #,##0\ _z_ł_-;_-* &quot;-&quot;??\ _z_ł_-;_-@_-"/>
    <numFmt numFmtId="168" formatCode="_-* #,##0.0\ _z_ł_-;\-* #,##0.0\ _z_ł_-;_-* &quot;-&quot;??\ _z_ł_-;_-@_-"/>
  </numFmts>
  <fonts count="21">
    <font>
      <sz val="10"/>
      <name val="Arial CE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Arial CE"/>
      <family val="2"/>
    </font>
    <font>
      <sz val="12"/>
      <color indexed="8"/>
      <name val="Arial"/>
      <family val="2"/>
    </font>
    <font>
      <sz val="12"/>
      <name val="Arial CE"/>
      <family val="2"/>
    </font>
    <font>
      <sz val="11"/>
      <color indexed="8"/>
      <name val="Arial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wrapText="1" indent="4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5" fillId="0" borderId="3" xfId="15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vertical="center" wrapText="1"/>
    </xf>
    <xf numFmtId="167" fontId="5" fillId="0" borderId="7" xfId="15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7" fontId="13" fillId="0" borderId="3" xfId="15" applyNumberFormat="1" applyFont="1" applyBorder="1" applyAlignment="1">
      <alignment horizontal="center" wrapText="1"/>
    </xf>
    <xf numFmtId="167" fontId="13" fillId="0" borderId="8" xfId="15" applyNumberFormat="1" applyFont="1" applyBorder="1" applyAlignment="1">
      <alignment horizontal="center" wrapText="1"/>
    </xf>
    <xf numFmtId="167" fontId="13" fillId="0" borderId="9" xfId="15" applyNumberFormat="1" applyFont="1" applyBorder="1" applyAlignment="1">
      <alignment horizontal="center" wrapText="1"/>
    </xf>
    <xf numFmtId="0" fontId="16" fillId="0" borderId="9" xfId="0" applyFont="1" applyBorder="1" applyAlignment="1">
      <alignment vertical="center" wrapText="1"/>
    </xf>
    <xf numFmtId="0" fontId="17" fillId="0" borderId="2" xfId="0" applyFont="1" applyBorder="1" applyAlignment="1">
      <alignment horizontal="left" wrapText="1" indent="4"/>
    </xf>
    <xf numFmtId="167" fontId="5" fillId="0" borderId="9" xfId="15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7" fontId="5" fillId="0" borderId="10" xfId="15" applyNumberFormat="1" applyFont="1" applyBorder="1" applyAlignment="1">
      <alignment horizontal="center" wrapText="1"/>
    </xf>
    <xf numFmtId="167" fontId="18" fillId="0" borderId="0" xfId="0" applyNumberFormat="1" applyFont="1" applyAlignment="1">
      <alignment/>
    </xf>
    <xf numFmtId="167" fontId="13" fillId="0" borderId="5" xfId="15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left" wrapText="1" indent="4"/>
    </xf>
    <xf numFmtId="167" fontId="20" fillId="0" borderId="11" xfId="15" applyNumberFormat="1" applyFont="1" applyBorder="1" applyAlignment="1">
      <alignment vertical="center"/>
    </xf>
    <xf numFmtId="167" fontId="20" fillId="0" borderId="9" xfId="15" applyNumberFormat="1" applyFont="1" applyBorder="1" applyAlignment="1">
      <alignment vertical="center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60" zoomScaleNormal="60" workbookViewId="0" topLeftCell="A48">
      <selection activeCell="A16" sqref="A16"/>
    </sheetView>
  </sheetViews>
  <sheetFormatPr defaultColWidth="9.00390625" defaultRowHeight="12.75"/>
  <cols>
    <col min="1" max="1" width="69.375" style="0" customWidth="1"/>
    <col min="2" max="2" width="23.75390625" style="0" customWidth="1"/>
    <col min="3" max="3" width="22.375" style="0" customWidth="1"/>
    <col min="4" max="4" width="17.00390625" style="0" customWidth="1"/>
    <col min="5" max="5" width="15.125" style="0" customWidth="1"/>
  </cols>
  <sheetData>
    <row r="1" spans="1:2" ht="19.5">
      <c r="A1" s="2"/>
      <c r="B1" s="3" t="s">
        <v>0</v>
      </c>
    </row>
    <row r="2" ht="15.75">
      <c r="A2" s="4"/>
    </row>
    <row r="3" ht="12.75">
      <c r="A3" s="1"/>
    </row>
    <row r="4" ht="15.75">
      <c r="A4" s="4"/>
    </row>
    <row r="5" ht="18">
      <c r="A5" s="5"/>
    </row>
    <row r="6" ht="18">
      <c r="A6" s="5" t="s">
        <v>1</v>
      </c>
    </row>
    <row r="7" spans="1:3" ht="15.75" customHeight="1">
      <c r="A7" s="6"/>
      <c r="B7" s="7" t="s">
        <v>2</v>
      </c>
      <c r="C7" s="6"/>
    </row>
    <row r="8" spans="1:3" ht="37.5" customHeight="1" thickBot="1">
      <c r="A8" s="13" t="s">
        <v>3</v>
      </c>
      <c r="B8" s="14" t="s">
        <v>8</v>
      </c>
      <c r="C8" s="14" t="s">
        <v>9</v>
      </c>
    </row>
    <row r="9" spans="1:3" ht="56.25" customHeight="1" hidden="1" thickBot="1">
      <c r="A9" s="15" t="s">
        <v>11</v>
      </c>
      <c r="B9" s="16">
        <f>SUM(B10)</f>
        <v>0</v>
      </c>
      <c r="C9" s="16">
        <f>SUM(C10)</f>
        <v>0</v>
      </c>
    </row>
    <row r="10" spans="1:3" ht="33.75" customHeight="1" hidden="1">
      <c r="A10" s="21" t="s">
        <v>12</v>
      </c>
      <c r="B10" s="19">
        <f>SUM(B11:B11)</f>
        <v>0</v>
      </c>
      <c r="C10" s="19">
        <f>SUM(C11:C11)</f>
        <v>0</v>
      </c>
    </row>
    <row r="11" spans="1:3" ht="34.5" customHeight="1" hidden="1" thickBot="1">
      <c r="A11" s="22" t="s">
        <v>16</v>
      </c>
      <c r="B11" s="19">
        <v>0</v>
      </c>
      <c r="C11" s="23">
        <v>0</v>
      </c>
    </row>
    <row r="12" spans="1:3" ht="34.5" customHeight="1" thickBot="1">
      <c r="A12" s="15" t="s">
        <v>20</v>
      </c>
      <c r="B12" s="16">
        <f>SUM(B15+B13)</f>
        <v>267356</v>
      </c>
      <c r="C12" s="16">
        <f>SUM(C15+C13)</f>
        <v>135564</v>
      </c>
    </row>
    <row r="13" spans="1:3" ht="34.5" customHeight="1">
      <c r="A13" s="21" t="s">
        <v>31</v>
      </c>
      <c r="B13" s="20">
        <f>SUM(B14:B14)</f>
        <v>30000</v>
      </c>
      <c r="C13" s="20">
        <f>SUM(C14:C14)</f>
        <v>0</v>
      </c>
    </row>
    <row r="14" spans="1:3" ht="56.25" customHeight="1">
      <c r="A14" s="28" t="s">
        <v>33</v>
      </c>
      <c r="B14" s="20">
        <v>30000</v>
      </c>
      <c r="C14" s="20"/>
    </row>
    <row r="15" spans="1:3" ht="34.5" customHeight="1">
      <c r="A15" s="21" t="s">
        <v>21</v>
      </c>
      <c r="B15" s="18">
        <f>SUM(B16:B19)</f>
        <v>237356</v>
      </c>
      <c r="C15" s="18">
        <f>SUM(C16:C19)</f>
        <v>135564</v>
      </c>
    </row>
    <row r="16" spans="1:3" ht="69" customHeight="1">
      <c r="A16" s="28" t="s">
        <v>32</v>
      </c>
      <c r="B16" s="20">
        <v>40000</v>
      </c>
      <c r="C16" s="20"/>
    </row>
    <row r="17" spans="1:3" ht="69" customHeight="1">
      <c r="A17" s="28" t="s">
        <v>42</v>
      </c>
      <c r="B17" s="20"/>
      <c r="C17" s="20">
        <v>119614</v>
      </c>
    </row>
    <row r="18" spans="1:3" ht="69" customHeight="1">
      <c r="A18" s="28" t="s">
        <v>37</v>
      </c>
      <c r="B18" s="20">
        <v>197356</v>
      </c>
      <c r="C18" s="20"/>
    </row>
    <row r="19" spans="1:3" ht="69" customHeight="1" thickBot="1">
      <c r="A19" s="28" t="s">
        <v>44</v>
      </c>
      <c r="B19" s="27"/>
      <c r="C19" s="27">
        <v>15950</v>
      </c>
    </row>
    <row r="20" spans="1:3" ht="69" customHeight="1" thickBot="1">
      <c r="A20" s="15" t="s">
        <v>55</v>
      </c>
      <c r="B20" s="16">
        <f>B21</f>
        <v>4895</v>
      </c>
      <c r="C20" s="16">
        <f>C21</f>
        <v>0</v>
      </c>
    </row>
    <row r="21" spans="1:3" ht="69" customHeight="1">
      <c r="A21" s="21" t="s">
        <v>56</v>
      </c>
      <c r="B21" s="18">
        <f>B22</f>
        <v>4895</v>
      </c>
      <c r="C21" s="18">
        <f>C22</f>
        <v>0</v>
      </c>
    </row>
    <row r="22" spans="1:3" ht="69" customHeight="1" thickBot="1">
      <c r="A22" s="28" t="s">
        <v>58</v>
      </c>
      <c r="B22" s="27">
        <v>4895</v>
      </c>
      <c r="C22" s="27"/>
    </row>
    <row r="23" spans="1:3" ht="34.5" customHeight="1" thickBot="1">
      <c r="A23" s="15" t="s">
        <v>39</v>
      </c>
      <c r="B23" s="16">
        <f>B24+B26</f>
        <v>527354</v>
      </c>
      <c r="C23" s="16">
        <f>C24+C26</f>
        <v>47244</v>
      </c>
    </row>
    <row r="24" spans="1:3" ht="34.5" customHeight="1">
      <c r="A24" s="21" t="s">
        <v>28</v>
      </c>
      <c r="B24" s="18">
        <f>B25</f>
        <v>0</v>
      </c>
      <c r="C24" s="18">
        <f>C25</f>
        <v>764</v>
      </c>
    </row>
    <row r="25" spans="1:3" ht="44.25" customHeight="1">
      <c r="A25" s="28" t="s">
        <v>34</v>
      </c>
      <c r="B25" s="20"/>
      <c r="C25" s="20">
        <v>764</v>
      </c>
    </row>
    <row r="26" spans="1:3" ht="44.25" customHeight="1">
      <c r="A26" s="21" t="s">
        <v>47</v>
      </c>
      <c r="B26" s="18">
        <f>SUM(B27:B29)</f>
        <v>527354</v>
      </c>
      <c r="C26" s="18">
        <f>SUM(C27:C29)</f>
        <v>46480</v>
      </c>
    </row>
    <row r="27" spans="1:3" ht="54" customHeight="1">
      <c r="A27" s="28" t="s">
        <v>42</v>
      </c>
      <c r="B27" s="23">
        <v>454730</v>
      </c>
      <c r="C27" s="29">
        <v>0</v>
      </c>
    </row>
    <row r="28" spans="1:3" ht="49.5" customHeight="1">
      <c r="A28" s="28" t="s">
        <v>43</v>
      </c>
      <c r="B28" s="30"/>
      <c r="C28" s="23">
        <v>46480</v>
      </c>
    </row>
    <row r="29" spans="1:3" ht="48" customHeight="1" thickBot="1">
      <c r="A29" s="28" t="s">
        <v>44</v>
      </c>
      <c r="B29" s="23">
        <v>72624</v>
      </c>
      <c r="C29" s="29"/>
    </row>
    <row r="30" spans="1:4" ht="41.25" customHeight="1" thickBot="1">
      <c r="A30" s="15" t="s">
        <v>6</v>
      </c>
      <c r="B30" s="16">
        <f>B23+B12+B20</f>
        <v>799605</v>
      </c>
      <c r="C30" s="16">
        <f>C23+C12+C20</f>
        <v>182808</v>
      </c>
      <c r="D30" s="26">
        <f>B30-dochody!C30</f>
        <v>616797</v>
      </c>
    </row>
  </sheetData>
  <printOptions/>
  <pageMargins left="0.75" right="0.75" top="1" bottom="1" header="0.5" footer="0.5"/>
  <pageSetup horizontalDpi="600" verticalDpi="600" orientation="portrait" paperSize="9" scale="62" r:id="rId2"/>
  <rowBreaks count="1" manualBreakCount="1">
    <brk id="30" max="2" man="1"/>
  </rowBreaks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7"/>
  <sheetViews>
    <sheetView tabSelected="1" view="pageBreakPreview" zoomScale="75" zoomScaleNormal="75" zoomScaleSheetLayoutView="75" workbookViewId="0" topLeftCell="A75">
      <selection activeCell="C45" sqref="C45"/>
    </sheetView>
  </sheetViews>
  <sheetFormatPr defaultColWidth="9.00390625" defaultRowHeight="12.75"/>
  <cols>
    <col min="1" max="1" width="2.875" style="0" customWidth="1"/>
    <col min="2" max="2" width="61.00390625" style="0" customWidth="1"/>
    <col min="3" max="3" width="25.75390625" style="0" customWidth="1"/>
    <col min="4" max="4" width="23.00390625" style="0" customWidth="1"/>
    <col min="5" max="5" width="12.375" style="0" customWidth="1"/>
    <col min="6" max="6" width="12.00390625" style="0" customWidth="1"/>
    <col min="7" max="7" width="14.25390625" style="0" customWidth="1"/>
  </cols>
  <sheetData>
    <row r="1" ht="15.75">
      <c r="B1" s="4"/>
    </row>
    <row r="2" ht="12.75">
      <c r="B2" s="1"/>
    </row>
    <row r="3" ht="15.75">
      <c r="B3" s="4"/>
    </row>
    <row r="4" ht="18">
      <c r="B4" s="5"/>
    </row>
    <row r="5" ht="27" customHeight="1">
      <c r="B5" s="5" t="s">
        <v>1</v>
      </c>
    </row>
    <row r="6" ht="15.75">
      <c r="B6" s="4"/>
    </row>
    <row r="7" spans="2:4" ht="15.75" customHeight="1">
      <c r="B7" s="6"/>
      <c r="C7" s="7" t="s">
        <v>2</v>
      </c>
      <c r="D7" s="6"/>
    </row>
    <row r="8" spans="2:4" ht="32.25" customHeight="1" thickBot="1">
      <c r="B8" s="13" t="s">
        <v>3</v>
      </c>
      <c r="C8" s="14" t="s">
        <v>4</v>
      </c>
      <c r="D8" s="14" t="s">
        <v>5</v>
      </c>
    </row>
    <row r="9" spans="2:4" ht="32.25" customHeight="1" thickBot="1">
      <c r="B9" s="15" t="s">
        <v>20</v>
      </c>
      <c r="C9" s="16">
        <f>SUM(C12+C10)</f>
        <v>170400</v>
      </c>
      <c r="D9" s="16">
        <f>SUM(D12+D10)</f>
        <v>159501</v>
      </c>
    </row>
    <row r="10" spans="2:4" ht="32.25" customHeight="1">
      <c r="B10" s="21" t="s">
        <v>31</v>
      </c>
      <c r="C10" s="20">
        <f>SUM(C11:C11)</f>
        <v>50000</v>
      </c>
      <c r="D10" s="20">
        <f>SUM(D11:D11)</f>
        <v>0</v>
      </c>
    </row>
    <row r="11" spans="2:4" ht="32.25" customHeight="1">
      <c r="B11" s="8" t="s">
        <v>41</v>
      </c>
      <c r="C11" s="20">
        <v>50000</v>
      </c>
      <c r="D11" s="20"/>
    </row>
    <row r="12" spans="2:4" ht="29.25" customHeight="1">
      <c r="B12" s="21" t="s">
        <v>21</v>
      </c>
      <c r="C12" s="20">
        <f>SUM(C13:C15)</f>
        <v>120400</v>
      </c>
      <c r="D12" s="20">
        <f>SUM(D13:D15)</f>
        <v>159501</v>
      </c>
    </row>
    <row r="13" spans="2:4" ht="29.25" customHeight="1">
      <c r="B13" s="8" t="s">
        <v>17</v>
      </c>
      <c r="C13" s="20">
        <v>120400</v>
      </c>
      <c r="D13" s="20"/>
    </row>
    <row r="14" spans="2:4" ht="29.25" customHeight="1">
      <c r="B14" s="8" t="s">
        <v>45</v>
      </c>
      <c r="C14" s="20"/>
      <c r="D14" s="20">
        <v>119615</v>
      </c>
    </row>
    <row r="15" spans="2:4" ht="29.25" customHeight="1" thickBot="1">
      <c r="B15" s="8" t="s">
        <v>46</v>
      </c>
      <c r="C15" s="27"/>
      <c r="D15" s="27">
        <v>39886</v>
      </c>
    </row>
    <row r="16" spans="2:6" ht="45.75" customHeight="1" thickBot="1">
      <c r="B16" s="15" t="s">
        <v>14</v>
      </c>
      <c r="C16" s="16">
        <f>C18</f>
        <v>5000</v>
      </c>
      <c r="D16" s="16">
        <f>D18</f>
        <v>92400</v>
      </c>
      <c r="F16" t="e">
        <f>SUM(#REF!)</f>
        <v>#REF!</v>
      </c>
    </row>
    <row r="17" spans="2:4" ht="23.25" customHeight="1" hidden="1">
      <c r="B17" s="8" t="s">
        <v>15</v>
      </c>
      <c r="C17" s="18">
        <v>0</v>
      </c>
      <c r="D17" s="18"/>
    </row>
    <row r="18" spans="2:5" ht="29.25" customHeight="1">
      <c r="B18" s="21" t="s">
        <v>13</v>
      </c>
      <c r="C18" s="18">
        <f>SUM(C19:C20)</f>
        <v>5000</v>
      </c>
      <c r="D18" s="18">
        <f>SUM(D19:D20)</f>
        <v>92400</v>
      </c>
      <c r="E18" s="17">
        <f>D18-C18</f>
        <v>87400</v>
      </c>
    </row>
    <row r="19" spans="2:5" ht="29.25" customHeight="1">
      <c r="B19" s="8" t="s">
        <v>41</v>
      </c>
      <c r="C19" s="18">
        <v>5000</v>
      </c>
      <c r="D19" s="18"/>
      <c r="E19" s="17"/>
    </row>
    <row r="20" spans="2:4" ht="29.25" customHeight="1" thickBot="1">
      <c r="B20" s="8" t="s">
        <v>17</v>
      </c>
      <c r="C20" s="20"/>
      <c r="D20" s="20">
        <v>92400</v>
      </c>
    </row>
    <row r="21" spans="2:4" ht="50.25" customHeight="1" thickBot="1">
      <c r="B21" s="15" t="s">
        <v>55</v>
      </c>
      <c r="C21" s="16">
        <f>C22</f>
        <v>4895</v>
      </c>
      <c r="D21" s="16">
        <f>D22</f>
        <v>0</v>
      </c>
    </row>
    <row r="22" spans="2:4" ht="29.25" customHeight="1">
      <c r="B22" s="21" t="s">
        <v>56</v>
      </c>
      <c r="C22" s="18">
        <f>SUM(C23:C27)</f>
        <v>4895</v>
      </c>
      <c r="D22" s="18">
        <f>SUM(D23:D27)</f>
        <v>0</v>
      </c>
    </row>
    <row r="23" spans="2:4" ht="29.25" customHeight="1">
      <c r="B23" s="8" t="s">
        <v>35</v>
      </c>
      <c r="C23" s="27">
        <v>345</v>
      </c>
      <c r="D23" s="27"/>
    </row>
    <row r="24" spans="2:4" ht="29.25" customHeight="1">
      <c r="B24" s="8" t="s">
        <v>36</v>
      </c>
      <c r="C24" s="20">
        <v>50</v>
      </c>
      <c r="D24" s="20"/>
    </row>
    <row r="25" spans="2:4" ht="29.25" customHeight="1">
      <c r="B25" s="8" t="s">
        <v>57</v>
      </c>
      <c r="C25" s="20">
        <v>2000</v>
      </c>
      <c r="D25" s="20"/>
    </row>
    <row r="26" spans="2:4" ht="29.25" customHeight="1">
      <c r="B26" s="8" t="s">
        <v>10</v>
      </c>
      <c r="C26" s="20">
        <v>2000</v>
      </c>
      <c r="D26" s="20"/>
    </row>
    <row r="27" spans="2:4" ht="29.25" customHeight="1" thickBot="1">
      <c r="B27" s="8" t="s">
        <v>19</v>
      </c>
      <c r="C27" s="27">
        <v>500</v>
      </c>
      <c r="D27" s="27"/>
    </row>
    <row r="28" spans="2:4" ht="36.75" customHeight="1" thickBot="1">
      <c r="B28" s="15" t="s">
        <v>22</v>
      </c>
      <c r="C28" s="16">
        <f>C31+C29</f>
        <v>83000</v>
      </c>
      <c r="D28" s="16">
        <f>D31+D29</f>
        <v>0</v>
      </c>
    </row>
    <row r="29" spans="2:4" ht="27" customHeight="1">
      <c r="B29" s="21" t="s">
        <v>52</v>
      </c>
      <c r="C29" s="18">
        <f>C30</f>
        <v>13000</v>
      </c>
      <c r="D29" s="18">
        <f>D30</f>
        <v>0</v>
      </c>
    </row>
    <row r="30" spans="2:4" ht="27" customHeight="1">
      <c r="B30" s="8" t="s">
        <v>40</v>
      </c>
      <c r="C30" s="18">
        <v>13000</v>
      </c>
      <c r="D30" s="18">
        <v>0</v>
      </c>
    </row>
    <row r="31" spans="2:4" ht="27" customHeight="1">
      <c r="B31" s="21" t="s">
        <v>23</v>
      </c>
      <c r="C31" s="18">
        <f>SUM(C32:C32)</f>
        <v>70000</v>
      </c>
      <c r="D31" s="18">
        <f>SUM(D32:D32)</f>
        <v>0</v>
      </c>
    </row>
    <row r="32" spans="2:4" ht="27" customHeight="1" thickBot="1">
      <c r="B32" s="8" t="s">
        <v>26</v>
      </c>
      <c r="C32" s="18">
        <v>70000</v>
      </c>
      <c r="D32" s="18">
        <v>0</v>
      </c>
    </row>
    <row r="33" spans="2:6" ht="45.75" customHeight="1" thickBot="1">
      <c r="B33" s="15" t="s">
        <v>39</v>
      </c>
      <c r="C33" s="16">
        <f>C38+C35+C41</f>
        <v>73882</v>
      </c>
      <c r="D33" s="16">
        <f>D38+D35+D41</f>
        <v>173364</v>
      </c>
      <c r="F33" t="e">
        <f>SUM(#REF!)</f>
        <v>#REF!</v>
      </c>
    </row>
    <row r="34" spans="2:4" ht="23.25" customHeight="1" hidden="1">
      <c r="B34" s="8" t="s">
        <v>15</v>
      </c>
      <c r="C34" s="18">
        <v>0</v>
      </c>
      <c r="D34" s="18"/>
    </row>
    <row r="35" spans="2:5" ht="29.25" customHeight="1">
      <c r="B35" s="21" t="s">
        <v>28</v>
      </c>
      <c r="C35" s="18">
        <f>SUM(C36:C37)</f>
        <v>3500</v>
      </c>
      <c r="D35" s="18">
        <f>SUM(D36:D37)</f>
        <v>764</v>
      </c>
      <c r="E35" s="17">
        <f>D35-C35</f>
        <v>-2736</v>
      </c>
    </row>
    <row r="36" spans="2:5" ht="29.25" customHeight="1">
      <c r="B36" s="8" t="s">
        <v>10</v>
      </c>
      <c r="C36" s="18">
        <v>3500</v>
      </c>
      <c r="D36" s="18"/>
      <c r="E36" s="17"/>
    </row>
    <row r="37" spans="2:4" ht="29.25" customHeight="1">
      <c r="B37" s="8" t="s">
        <v>38</v>
      </c>
      <c r="C37" s="20"/>
      <c r="D37" s="20">
        <v>764</v>
      </c>
    </row>
    <row r="38" spans="2:5" ht="29.25" customHeight="1">
      <c r="B38" s="21" t="s">
        <v>25</v>
      </c>
      <c r="C38" s="18">
        <f>SUM(C39:C40)</f>
        <v>5499</v>
      </c>
      <c r="D38" s="18">
        <f>SUM(D39:D40)</f>
        <v>172600</v>
      </c>
      <c r="E38" s="17">
        <f>D38-C38</f>
        <v>167101</v>
      </c>
    </row>
    <row r="39" spans="2:5" ht="29.25" customHeight="1">
      <c r="B39" s="8" t="s">
        <v>54</v>
      </c>
      <c r="C39" s="18">
        <v>5499</v>
      </c>
      <c r="D39" s="18"/>
      <c r="E39" s="17"/>
    </row>
    <row r="40" spans="2:4" ht="29.25" customHeight="1">
      <c r="B40" s="8" t="s">
        <v>17</v>
      </c>
      <c r="C40" s="20"/>
      <c r="D40" s="20">
        <v>172600</v>
      </c>
    </row>
    <row r="41" spans="2:5" ht="29.25" customHeight="1">
      <c r="B41" s="21" t="s">
        <v>47</v>
      </c>
      <c r="C41" s="18">
        <f>SUM(C42:C44)</f>
        <v>64883</v>
      </c>
      <c r="D41" s="18">
        <f>SUM(D42:D44)</f>
        <v>0</v>
      </c>
      <c r="E41" s="17">
        <f>D41-C41</f>
        <v>-64883</v>
      </c>
    </row>
    <row r="42" spans="2:4" ht="29.25" customHeight="1">
      <c r="B42" s="8" t="s">
        <v>17</v>
      </c>
      <c r="C42" s="20">
        <v>5000</v>
      </c>
      <c r="D42" s="20">
        <v>0</v>
      </c>
    </row>
    <row r="43" spans="2:4" ht="29.25" customHeight="1">
      <c r="B43" s="8" t="s">
        <v>45</v>
      </c>
      <c r="C43" s="20">
        <v>44712</v>
      </c>
      <c r="D43" s="20"/>
    </row>
    <row r="44" spans="2:4" ht="29.25" customHeight="1" thickBot="1">
      <c r="B44" s="8" t="s">
        <v>46</v>
      </c>
      <c r="C44" s="27">
        <v>15171</v>
      </c>
      <c r="D44" s="27"/>
    </row>
    <row r="45" spans="2:6" ht="45.75" customHeight="1" thickBot="1">
      <c r="B45" s="15" t="s">
        <v>27</v>
      </c>
      <c r="C45" s="16">
        <f>C47</f>
        <v>1245</v>
      </c>
      <c r="D45" s="16">
        <f>D47</f>
        <v>1245</v>
      </c>
      <c r="F45" t="e">
        <f>SUM(#REF!)</f>
        <v>#REF!</v>
      </c>
    </row>
    <row r="46" spans="2:4" ht="23.25" customHeight="1" hidden="1">
      <c r="B46" s="8" t="s">
        <v>15</v>
      </c>
      <c r="C46" s="18">
        <v>0</v>
      </c>
      <c r="D46" s="18"/>
    </row>
    <row r="47" spans="2:5" ht="29.25" customHeight="1">
      <c r="B47" s="21" t="s">
        <v>48</v>
      </c>
      <c r="C47" s="18">
        <f>SUM(C48:C51)</f>
        <v>1245</v>
      </c>
      <c r="D47" s="18">
        <f>SUM(D48:D51)</f>
        <v>1245</v>
      </c>
      <c r="E47" s="17">
        <f>D47-C47</f>
        <v>0</v>
      </c>
    </row>
    <row r="48" spans="2:5" ht="29.25" customHeight="1">
      <c r="B48" s="8" t="s">
        <v>35</v>
      </c>
      <c r="C48" s="18">
        <v>35</v>
      </c>
      <c r="D48" s="18"/>
      <c r="E48" s="17"/>
    </row>
    <row r="49" spans="2:5" ht="29.25" customHeight="1">
      <c r="B49" s="8" t="s">
        <v>36</v>
      </c>
      <c r="C49" s="18">
        <v>10</v>
      </c>
      <c r="D49" s="18"/>
      <c r="E49" s="17"/>
    </row>
    <row r="50" spans="2:5" ht="29.25" customHeight="1">
      <c r="B50" s="8" t="s">
        <v>18</v>
      </c>
      <c r="C50" s="18"/>
      <c r="D50" s="18">
        <v>1245</v>
      </c>
      <c r="E50" s="17"/>
    </row>
    <row r="51" spans="2:4" ht="29.25" customHeight="1" thickBot="1">
      <c r="B51" s="8" t="s">
        <v>19</v>
      </c>
      <c r="C51" s="20">
        <v>1200</v>
      </c>
      <c r="D51" s="20"/>
    </row>
    <row r="52" spans="2:6" ht="45.75" customHeight="1" thickBot="1">
      <c r="B52" s="15" t="s">
        <v>29</v>
      </c>
      <c r="C52" s="16">
        <f>C54+C58</f>
        <v>10700</v>
      </c>
      <c r="D52" s="16">
        <f>D54+D58</f>
        <v>4700</v>
      </c>
      <c r="F52" t="e">
        <f>SUM(#REF!)</f>
        <v>#REF!</v>
      </c>
    </row>
    <row r="53" spans="2:4" ht="23.25" customHeight="1" hidden="1">
      <c r="B53" s="8" t="s">
        <v>15</v>
      </c>
      <c r="C53" s="18">
        <v>0</v>
      </c>
      <c r="D53" s="18"/>
    </row>
    <row r="54" spans="2:5" ht="29.25" customHeight="1">
      <c r="B54" s="21" t="s">
        <v>30</v>
      </c>
      <c r="C54" s="18">
        <f>SUM(C55:C57)</f>
        <v>4700</v>
      </c>
      <c r="D54" s="18">
        <f>SUM(D55:D57)</f>
        <v>4700</v>
      </c>
      <c r="E54" s="17">
        <f>D54-C54</f>
        <v>0</v>
      </c>
    </row>
    <row r="55" spans="2:5" ht="29.25" customHeight="1">
      <c r="B55" s="8" t="s">
        <v>59</v>
      </c>
      <c r="C55" s="18"/>
      <c r="D55" s="18">
        <v>4700</v>
      </c>
      <c r="E55" s="17"/>
    </row>
    <row r="56" spans="2:5" ht="29.25" customHeight="1">
      <c r="B56" s="8" t="s">
        <v>10</v>
      </c>
      <c r="C56" s="18">
        <v>1900</v>
      </c>
      <c r="D56" s="18"/>
      <c r="E56" s="17"/>
    </row>
    <row r="57" spans="2:5" ht="29.25" customHeight="1">
      <c r="B57" s="8" t="s">
        <v>18</v>
      </c>
      <c r="C57" s="18">
        <v>2800</v>
      </c>
      <c r="D57" s="18"/>
      <c r="E57" s="17"/>
    </row>
    <row r="58" spans="2:5" ht="29.25" customHeight="1">
      <c r="B58" s="21" t="s">
        <v>53</v>
      </c>
      <c r="C58" s="18">
        <f>SUM(C59:C61)</f>
        <v>6000</v>
      </c>
      <c r="D58" s="18">
        <f>SUM(D59:D61)</f>
        <v>0</v>
      </c>
      <c r="E58" s="17"/>
    </row>
    <row r="59" spans="2:5" ht="29.25" customHeight="1">
      <c r="B59" s="8" t="s">
        <v>10</v>
      </c>
      <c r="C59" s="18">
        <v>2000</v>
      </c>
      <c r="D59" s="18"/>
      <c r="E59" s="17"/>
    </row>
    <row r="60" spans="2:5" ht="29.25" customHeight="1">
      <c r="B60" s="8" t="s">
        <v>18</v>
      </c>
      <c r="C60" s="18">
        <v>3000</v>
      </c>
      <c r="D60" s="18"/>
      <c r="E60" s="17"/>
    </row>
    <row r="61" spans="2:5" ht="29.25" customHeight="1" thickBot="1">
      <c r="B61" s="8" t="s">
        <v>19</v>
      </c>
      <c r="C61" s="27">
        <v>1000</v>
      </c>
      <c r="D61" s="27"/>
      <c r="E61" s="17"/>
    </row>
    <row r="62" spans="2:5" ht="29.25" customHeight="1" thickBot="1">
      <c r="B62" s="15" t="s">
        <v>49</v>
      </c>
      <c r="C62" s="16">
        <f>C65+C63</f>
        <v>10000</v>
      </c>
      <c r="D62" s="16">
        <f>D65+D63</f>
        <v>0</v>
      </c>
      <c r="E62" s="17"/>
    </row>
    <row r="63" spans="2:5" ht="29.25" customHeight="1">
      <c r="B63" s="21" t="s">
        <v>60</v>
      </c>
      <c r="C63" s="23">
        <f>C64</f>
        <v>5000</v>
      </c>
      <c r="D63" s="23">
        <f>D64</f>
        <v>0</v>
      </c>
      <c r="E63" s="17"/>
    </row>
    <row r="64" spans="2:5" ht="29.25" customHeight="1">
      <c r="B64" s="8" t="s">
        <v>17</v>
      </c>
      <c r="C64" s="23">
        <v>5000</v>
      </c>
      <c r="D64" s="23"/>
      <c r="E64" s="17"/>
    </row>
    <row r="65" spans="2:5" ht="29.25" customHeight="1">
      <c r="B65" s="21" t="s">
        <v>50</v>
      </c>
      <c r="C65" s="23">
        <f>C66</f>
        <v>5000</v>
      </c>
      <c r="D65" s="23">
        <f>D66</f>
        <v>0</v>
      </c>
      <c r="E65" s="17"/>
    </row>
    <row r="66" spans="2:5" ht="29.25" customHeight="1" thickBot="1">
      <c r="B66" s="8" t="s">
        <v>10</v>
      </c>
      <c r="C66" s="23">
        <v>5000</v>
      </c>
      <c r="D66" s="23"/>
      <c r="E66" s="17"/>
    </row>
    <row r="67" spans="2:6" ht="39" customHeight="1" thickBot="1">
      <c r="B67" s="15" t="s">
        <v>51</v>
      </c>
      <c r="C67" s="16">
        <f>C68</f>
        <v>2400</v>
      </c>
      <c r="D67" s="16">
        <f>D68</f>
        <v>0</v>
      </c>
      <c r="F67" t="e">
        <f>SUM(#REF!)</f>
        <v>#REF!</v>
      </c>
    </row>
    <row r="68" spans="2:4" ht="30" customHeight="1">
      <c r="B68" s="21" t="s">
        <v>24</v>
      </c>
      <c r="C68" s="12">
        <f>SUM(C69:C69)</f>
        <v>2400</v>
      </c>
      <c r="D68" s="12">
        <f>SUM(D69:D69)</f>
        <v>0</v>
      </c>
    </row>
    <row r="69" spans="2:4" ht="23.25" customHeight="1" thickBot="1">
      <c r="B69" s="8" t="s">
        <v>10</v>
      </c>
      <c r="C69" s="12">
        <v>2400</v>
      </c>
      <c r="D69" s="12"/>
    </row>
    <row r="70" spans="2:7" ht="27" customHeight="1" thickBot="1">
      <c r="B70" s="24" t="s">
        <v>6</v>
      </c>
      <c r="C70" s="25">
        <f>C67+C52+C45+C33+C28+C9+C16+C62+C21</f>
        <v>361522</v>
      </c>
      <c r="D70" s="25">
        <f>D67+D52+D45+D33+D28+D9+D16+D62+D21</f>
        <v>431210</v>
      </c>
      <c r="F70" s="17">
        <f>C70-D70</f>
        <v>-69688</v>
      </c>
      <c r="G70" s="17">
        <f>F70+(dochody!D30)</f>
        <v>547109</v>
      </c>
    </row>
    <row r="71" spans="2:4" ht="12.75">
      <c r="B71" s="9"/>
      <c r="C71" s="9"/>
      <c r="D71" s="9"/>
    </row>
    <row r="72" ht="12.75">
      <c r="B72" s="10" t="s">
        <v>7</v>
      </c>
    </row>
    <row r="73" spans="2:3" ht="12.75">
      <c r="B73" s="10"/>
      <c r="C73" t="s">
        <v>0</v>
      </c>
    </row>
    <row r="74" ht="15">
      <c r="B74" s="11"/>
    </row>
    <row r="75" spans="2:4" ht="12.75">
      <c r="B75" s="31"/>
      <c r="C75" s="32"/>
      <c r="D75" s="32"/>
    </row>
    <row r="76" spans="2:4" ht="32.25" customHeight="1">
      <c r="B76" s="31"/>
      <c r="C76" s="32"/>
      <c r="D76" s="32"/>
    </row>
    <row r="77" ht="15.75">
      <c r="B77" s="4"/>
    </row>
  </sheetData>
  <mergeCells count="2">
    <mergeCell ref="B75:B76"/>
    <mergeCell ref="C75:D7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6" r:id="rId2"/>
  <rowBreaks count="2" manualBreakCount="2">
    <brk id="70" max="3" man="1"/>
    <brk id="71" max="255" man="1"/>
  </rowBreaks>
  <colBreaks count="1" manualBreakCount="1">
    <brk id="4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Radzanów</cp:lastModifiedBy>
  <cp:lastPrinted>2005-08-02T14:19:59Z</cp:lastPrinted>
  <dcterms:created xsi:type="dcterms:W3CDTF">2004-04-02T07:29:35Z</dcterms:created>
  <dcterms:modified xsi:type="dcterms:W3CDTF">2005-12-27T11:03:04Z</dcterms:modified>
  <cp:category/>
  <cp:version/>
  <cp:contentType/>
  <cp:contentStatus/>
</cp:coreProperties>
</file>