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zał 6 inwes wiel (2)" sheetId="1" r:id="rId1"/>
  </sheets>
  <definedNames>
    <definedName name="_xlnm.Print_Area" localSheetId="0">'zał 6 inwes wiel (2)'!$A$1:$U$33</definedName>
  </definedNames>
  <calcPr fullCalcOnLoad="1"/>
</workbook>
</file>

<file path=xl/sharedStrings.xml><?xml version="1.0" encoding="utf-8"?>
<sst xmlns="http://schemas.openxmlformats.org/spreadsheetml/2006/main" count="93" uniqueCount="57">
  <si>
    <t>Lp.</t>
  </si>
  <si>
    <t>Dział</t>
  </si>
  <si>
    <t>Rozdział</t>
  </si>
  <si>
    <t>Nazwa zadania/ programu inwestycyjnego, jego cel i zadania</t>
  </si>
  <si>
    <t>Jednostka organizacyjna realizująca lub koordynująca zadanie/ program</t>
  </si>
  <si>
    <t>Łączne nakłady</t>
  </si>
  <si>
    <t>okres realizacji zadania/ programu</t>
  </si>
  <si>
    <t>Nakłady poniesione</t>
  </si>
  <si>
    <t>łączne nakłady</t>
  </si>
  <si>
    <t>Urząd Gminy w Radzanowie</t>
  </si>
  <si>
    <t>01095</t>
  </si>
  <si>
    <t>Budowa zalewu na terenie Gminy Radzanów</t>
  </si>
  <si>
    <t>2004-2005</t>
  </si>
  <si>
    <t>600</t>
  </si>
  <si>
    <t>Transport i łączność</t>
  </si>
  <si>
    <t>60016</t>
  </si>
  <si>
    <t>801</t>
  </si>
  <si>
    <t>Oświata i wychowanie</t>
  </si>
  <si>
    <t>R A Z E M</t>
  </si>
  <si>
    <t>budżetu państwa</t>
  </si>
  <si>
    <t>2004-2006</t>
  </si>
  <si>
    <t>własne środki</t>
  </si>
  <si>
    <t xml:space="preserve">MEN </t>
  </si>
  <si>
    <t>MGiPS</t>
  </si>
  <si>
    <t>Budowa hali sportowej przy Zespole Szkół w Radzanowie</t>
  </si>
  <si>
    <t>dotacje</t>
  </si>
  <si>
    <t xml:space="preserve"> Rady Gminy Radzanów</t>
  </si>
  <si>
    <t>kredyt</t>
  </si>
  <si>
    <t>pożyczka</t>
  </si>
  <si>
    <t xml:space="preserve"> środki pozyskane z innych źródeł</t>
  </si>
  <si>
    <t>2005-2006</t>
  </si>
  <si>
    <t>Budowa drogi żwirowej w miejscowości Gradzanowo Zbęskie Kolonia</t>
  </si>
  <si>
    <t>Wydatki na zadania inwestycyjne na 2005 rok objęte wieloletnimi programami inwestycyjnymi</t>
  </si>
  <si>
    <t>Program "Odnowa wsi" obejmuje:</t>
  </si>
  <si>
    <t>92601</t>
  </si>
  <si>
    <t>Budowa chodników i parkingu we wsi Radzanów</t>
  </si>
  <si>
    <t>Plac zabaw dla dzieci w Radzanowie</t>
  </si>
  <si>
    <t>Budowa boiska wiejskiego w miejscowości Radzanów</t>
  </si>
  <si>
    <t>z budżetu UE</t>
  </si>
  <si>
    <t xml:space="preserve">                         środki pozyskane z innych źródeł</t>
  </si>
  <si>
    <t xml:space="preserve">Przebudowa drogi w miejscowości Bońkowo Kościelne </t>
  </si>
  <si>
    <t>Przebudowa drogi gminnej w miejscowości Zgliczyn Glinki</t>
  </si>
  <si>
    <t>Program "Termomodernizacja   obiektów gminnych"</t>
  </si>
  <si>
    <t>Docieplenie, wymiana CO, modernizacja kotłowni budynku komunalnego w Radzanowie</t>
  </si>
  <si>
    <t>Docieplenie, wymiana CO, modernizacja kotłowni budynku Szkoły Postawowej w Radzanowie</t>
  </si>
  <si>
    <t>Docieplenie, wymiana CO, modernizacja kotłowni budynku Szkoły Postawowej we Wróblewie</t>
  </si>
  <si>
    <t>Docieplenie, wymiana CO, modernizacja kotłowni budynku Przedszkola w Radzanowie</t>
  </si>
  <si>
    <t>Budowa drogi asfaltowej w miejscowości Gradzanowo Zbęskie-Gradzanowo Włościańskie</t>
  </si>
  <si>
    <t>2003-2006</t>
  </si>
  <si>
    <t>Budowa drogi asfaltowej w miejscowości Bębnówko</t>
  </si>
  <si>
    <t>2003-2005</t>
  </si>
  <si>
    <t>Przebudowa drogi w miejscowości  Wróblewo</t>
  </si>
  <si>
    <t>Przebudowa drogi w miejscowości  Trzciniec</t>
  </si>
  <si>
    <t>Remont Szkoły podstawowej we Wróblewie - wymiana okien</t>
  </si>
  <si>
    <t xml:space="preserve"> do Uchwały Nr XXVIII/176/2005</t>
  </si>
  <si>
    <t xml:space="preserve"> z dnia 28 października 2005r.</t>
  </si>
  <si>
    <t>Załącznik Nr 4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</si>
</sst>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%"/>
    <numFmt numFmtId="177" formatCode="_-* #,##0.0\ _z_ł_-;\-* #,##0.0\ _z_ł_-;_-* &quot;-&quot;?\ _z_ł_-;_-@_-"/>
    <numFmt numFmtId="178" formatCode="_-* #,##0.0000\ _z_ł_-;\-* #,##0.0000\ _z_ł_-;_-* &quot;-&quot;??\ _z_ł_-;_-@_-"/>
    <numFmt numFmtId="179" formatCode="#,##0.00_ ;\-#,##0.00\ "/>
    <numFmt numFmtId="180" formatCode="#,##0.0_ ;\-#,##0.0\ "/>
    <numFmt numFmtId="181" formatCode="#,##0_ ;\-#,##0\ "/>
    <numFmt numFmtId="182" formatCode="#,##0.000_ ;\-#,##0.000\ "/>
    <numFmt numFmtId="183" formatCode="_-* #,##0.0\ &quot;zł&quot;_-;\-* #,##0.0\ &quot;zł&quot;_-;_-* &quot;-&quot;??\ &quot;zł&quot;_-;_-@_-"/>
    <numFmt numFmtId="184" formatCode="_-* #,##0\ &quot;zł&quot;_-;\-* #,##0\ &quot;zł&quot;_-;_-* &quot;-&quot;??\ &quot;zł&quot;_-;_-@_-"/>
    <numFmt numFmtId="185" formatCode="_-* #,##0\ _z_ł_-;\-* #,##0\ _z_ł_-;_-* &quot;-&quot;?\ _z_ł_-;_-@_-"/>
    <numFmt numFmtId="186" formatCode="0.0"/>
  </numFmts>
  <fonts count="10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.5"/>
      <name val="Arial CE"/>
      <family val="2"/>
    </font>
    <font>
      <sz val="14"/>
      <name val="Arial CE"/>
      <family val="2"/>
    </font>
    <font>
      <b/>
      <sz val="1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5" fontId="2" fillId="0" borderId="0" xfId="15" applyNumberFormat="1" applyFont="1" applyAlignment="1">
      <alignment/>
    </xf>
    <xf numFmtId="175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75" fontId="1" fillId="0" borderId="0" xfId="15" applyNumberFormat="1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175" fontId="1" fillId="0" borderId="14" xfId="15" applyNumberFormat="1" applyFont="1" applyBorder="1" applyAlignment="1">
      <alignment horizontal="center" vertical="center"/>
    </xf>
    <xf numFmtId="175" fontId="5" fillId="0" borderId="15" xfId="15" applyNumberFormat="1" applyFont="1" applyBorder="1" applyAlignment="1">
      <alignment vertical="center"/>
    </xf>
    <xf numFmtId="181" fontId="5" fillId="0" borderId="16" xfId="15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175" fontId="1" fillId="0" borderId="19" xfId="15" applyNumberFormat="1" applyFont="1" applyBorder="1" applyAlignment="1">
      <alignment horizontal="center" vertical="center"/>
    </xf>
    <xf numFmtId="175" fontId="5" fillId="0" borderId="3" xfId="15" applyNumberFormat="1" applyFont="1" applyBorder="1" applyAlignment="1">
      <alignment vertical="center"/>
    </xf>
    <xf numFmtId="175" fontId="5" fillId="0" borderId="20" xfId="15" applyNumberFormat="1" applyFont="1" applyBorder="1" applyAlignment="1">
      <alignment vertical="center"/>
    </xf>
    <xf numFmtId="181" fontId="5" fillId="0" borderId="18" xfId="15" applyNumberFormat="1" applyFont="1" applyBorder="1" applyAlignment="1">
      <alignment horizontal="center" vertical="center" wrapText="1"/>
    </xf>
    <xf numFmtId="175" fontId="5" fillId="0" borderId="21" xfId="15" applyNumberFormat="1" applyFont="1" applyBorder="1" applyAlignment="1">
      <alignment vertical="center"/>
    </xf>
    <xf numFmtId="175" fontId="6" fillId="0" borderId="11" xfId="15" applyNumberFormat="1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181" fontId="5" fillId="0" borderId="13" xfId="15" applyNumberFormat="1" applyFont="1" applyBorder="1" applyAlignment="1">
      <alignment horizontal="center" vertical="center" wrapText="1"/>
    </xf>
    <xf numFmtId="175" fontId="6" fillId="0" borderId="21" xfId="15" applyNumberFormat="1" applyFont="1" applyBorder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49" fontId="1" fillId="0" borderId="16" xfId="0" applyNumberFormat="1" applyFont="1" applyBorder="1" applyAlignment="1">
      <alignment/>
    </xf>
    <xf numFmtId="0" fontId="3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81" fontId="5" fillId="0" borderId="27" xfId="15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 wrapText="1"/>
    </xf>
    <xf numFmtId="175" fontId="4" fillId="0" borderId="0" xfId="15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181" fontId="5" fillId="4" borderId="18" xfId="15" applyNumberFormat="1" applyFont="1" applyFill="1" applyBorder="1" applyAlignment="1">
      <alignment horizontal="center" vertical="center" wrapText="1"/>
    </xf>
    <xf numFmtId="181" fontId="5" fillId="4" borderId="13" xfId="15" applyNumberFormat="1" applyFont="1" applyFill="1" applyBorder="1" applyAlignment="1">
      <alignment horizontal="center" vertical="center" wrapText="1"/>
    </xf>
    <xf numFmtId="181" fontId="5" fillId="4" borderId="28" xfId="15" applyNumberFormat="1" applyFont="1" applyFill="1" applyBorder="1" applyAlignment="1">
      <alignment horizontal="center" vertical="center" wrapText="1"/>
    </xf>
    <xf numFmtId="175" fontId="6" fillId="4" borderId="29" xfId="15" applyNumberFormat="1" applyFont="1" applyFill="1" applyBorder="1" applyAlignment="1">
      <alignment vertical="center"/>
    </xf>
    <xf numFmtId="175" fontId="3" fillId="0" borderId="0" xfId="15" applyNumberFormat="1" applyFont="1" applyAlignment="1">
      <alignment/>
    </xf>
    <xf numFmtId="175" fontId="8" fillId="0" borderId="0" xfId="15" applyNumberFormat="1" applyFont="1" applyAlignment="1">
      <alignment/>
    </xf>
    <xf numFmtId="175" fontId="8" fillId="0" borderId="0" xfId="15" applyNumberFormat="1" applyFont="1" applyBorder="1" applyAlignment="1">
      <alignment/>
    </xf>
    <xf numFmtId="181" fontId="5" fillId="3" borderId="18" xfId="15" applyNumberFormat="1" applyFont="1" applyFill="1" applyBorder="1" applyAlignment="1">
      <alignment horizontal="center" vertical="center" wrapText="1"/>
    </xf>
    <xf numFmtId="181" fontId="5" fillId="3" borderId="28" xfId="15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175" fontId="0" fillId="0" borderId="0" xfId="15" applyNumberFormat="1" applyBorder="1" applyAlignment="1">
      <alignment vertical="center"/>
    </xf>
    <xf numFmtId="181" fontId="0" fillId="0" borderId="0" xfId="15" applyNumberFormat="1" applyFont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81" fontId="5" fillId="4" borderId="37" xfId="15" applyNumberFormat="1" applyFont="1" applyFill="1" applyBorder="1" applyAlignment="1">
      <alignment horizontal="center" vertical="center" wrapText="1"/>
    </xf>
    <xf numFmtId="181" fontId="5" fillId="4" borderId="29" xfId="15" applyNumberFormat="1" applyFont="1" applyFill="1" applyBorder="1" applyAlignment="1">
      <alignment horizontal="center" vertical="center" wrapText="1"/>
    </xf>
    <xf numFmtId="181" fontId="5" fillId="4" borderId="16" xfId="15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75" fontId="6" fillId="0" borderId="13" xfId="15" applyNumberFormat="1" applyFont="1" applyBorder="1" applyAlignment="1">
      <alignment vertical="center"/>
    </xf>
    <xf numFmtId="175" fontId="6" fillId="3" borderId="39" xfId="15" applyNumberFormat="1" applyFont="1" applyFill="1" applyBorder="1" applyAlignment="1">
      <alignment vertical="center"/>
    </xf>
    <xf numFmtId="175" fontId="5" fillId="0" borderId="18" xfId="15" applyNumberFormat="1" applyFont="1" applyBorder="1" applyAlignment="1">
      <alignment vertical="center"/>
    </xf>
    <xf numFmtId="175" fontId="5" fillId="0" borderId="13" xfId="15" applyNumberFormat="1" applyFont="1" applyBorder="1" applyAlignment="1">
      <alignment vertical="center"/>
    </xf>
    <xf numFmtId="181" fontId="5" fillId="4" borderId="27" xfId="15" applyNumberFormat="1" applyFont="1" applyFill="1" applyBorder="1" applyAlignment="1">
      <alignment horizontal="center" vertical="center" wrapText="1"/>
    </xf>
    <xf numFmtId="175" fontId="5" fillId="0" borderId="40" xfId="15" applyNumberFormat="1" applyFont="1" applyBorder="1" applyAlignment="1">
      <alignment vertical="center"/>
    </xf>
    <xf numFmtId="175" fontId="5" fillId="0" borderId="41" xfId="15" applyNumberFormat="1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175" fontId="5" fillId="0" borderId="16" xfId="15" applyNumberFormat="1" applyFont="1" applyBorder="1" applyAlignment="1">
      <alignment vertical="center"/>
    </xf>
    <xf numFmtId="175" fontId="5" fillId="0" borderId="11" xfId="15" applyNumberFormat="1" applyFont="1" applyBorder="1" applyAlignment="1">
      <alignment vertical="center"/>
    </xf>
    <xf numFmtId="181" fontId="5" fillId="4" borderId="11" xfId="15" applyNumberFormat="1" applyFont="1" applyFill="1" applyBorder="1" applyAlignment="1">
      <alignment horizontal="center" vertical="center" wrapText="1"/>
    </xf>
    <xf numFmtId="175" fontId="6" fillId="3" borderId="6" xfId="15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49" fontId="1" fillId="0" borderId="27" xfId="0" applyNumberFormat="1" applyFont="1" applyBorder="1" applyAlignment="1">
      <alignment/>
    </xf>
    <xf numFmtId="181" fontId="5" fillId="3" borderId="29" xfId="15" applyNumberFormat="1" applyFont="1" applyFill="1" applyBorder="1" applyAlignment="1">
      <alignment horizontal="center" vertical="center" wrapText="1"/>
    </xf>
    <xf numFmtId="49" fontId="1" fillId="3" borderId="27" xfId="0" applyNumberFormat="1" applyFont="1" applyFill="1" applyBorder="1" applyAlignment="1">
      <alignment horizontal="center" vertical="center" wrapText="1"/>
    </xf>
    <xf numFmtId="175" fontId="5" fillId="0" borderId="13" xfId="15" applyNumberFormat="1" applyFont="1" applyBorder="1" applyAlignment="1">
      <alignment vertical="center"/>
    </xf>
    <xf numFmtId="175" fontId="5" fillId="0" borderId="42" xfId="15" applyNumberFormat="1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49" fontId="1" fillId="0" borderId="13" xfId="0" applyNumberFormat="1" applyFont="1" applyBorder="1" applyAlignment="1">
      <alignment/>
    </xf>
    <xf numFmtId="49" fontId="1" fillId="0" borderId="14" xfId="15" applyNumberFormat="1" applyFont="1" applyBorder="1" applyAlignment="1">
      <alignment horizontal="center" vertical="center"/>
    </xf>
    <xf numFmtId="181" fontId="5" fillId="3" borderId="13" xfId="15" applyNumberFormat="1" applyFont="1" applyFill="1" applyBorder="1" applyAlignment="1">
      <alignment horizontal="center" vertical="center" wrapText="1"/>
    </xf>
    <xf numFmtId="181" fontId="5" fillId="3" borderId="27" xfId="15" applyNumberFormat="1" applyFont="1" applyFill="1" applyBorder="1" applyAlignment="1">
      <alignment horizontal="center" vertical="center" wrapText="1"/>
    </xf>
    <xf numFmtId="175" fontId="6" fillId="3" borderId="27" xfId="15" applyNumberFormat="1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44" xfId="0" applyFont="1" applyBorder="1" applyAlignment="1">
      <alignment horizontal="center" vertical="center" wrapText="1"/>
    </xf>
    <xf numFmtId="175" fontId="5" fillId="0" borderId="45" xfId="15" applyNumberFormat="1" applyFont="1" applyBorder="1" applyAlignment="1">
      <alignment vertical="center"/>
    </xf>
    <xf numFmtId="175" fontId="5" fillId="0" borderId="37" xfId="15" applyNumberFormat="1" applyFont="1" applyBorder="1" applyAlignment="1">
      <alignment vertical="center"/>
    </xf>
    <xf numFmtId="181" fontId="5" fillId="0" borderId="37" xfId="15" applyNumberFormat="1" applyFont="1" applyBorder="1" applyAlignment="1">
      <alignment horizontal="center" vertical="center" wrapText="1"/>
    </xf>
    <xf numFmtId="181" fontId="5" fillId="3" borderId="46" xfId="15" applyNumberFormat="1" applyFont="1" applyFill="1" applyBorder="1" applyAlignment="1">
      <alignment horizontal="center" vertical="center" wrapText="1"/>
    </xf>
    <xf numFmtId="181" fontId="5" fillId="4" borderId="46" xfId="15" applyNumberFormat="1" applyFont="1" applyFill="1" applyBorder="1" applyAlignment="1">
      <alignment horizontal="center" vertical="center" wrapText="1"/>
    </xf>
    <xf numFmtId="181" fontId="5" fillId="3" borderId="37" xfId="15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7"/>
  <sheetViews>
    <sheetView tabSelected="1" zoomScale="75" zoomScaleNormal="75" zoomScaleSheetLayoutView="75" workbookViewId="0" topLeftCell="L1">
      <selection activeCell="T33" sqref="T33"/>
    </sheetView>
  </sheetViews>
  <sheetFormatPr defaultColWidth="9.00390625" defaultRowHeight="12.75"/>
  <cols>
    <col min="1" max="1" width="5.375" style="1" customWidth="1"/>
    <col min="2" max="2" width="6.25390625" style="1" customWidth="1"/>
    <col min="3" max="3" width="10.00390625" style="2" customWidth="1"/>
    <col min="4" max="4" width="33.625" style="3" customWidth="1"/>
    <col min="5" max="5" width="18.75390625" style="1" customWidth="1"/>
    <col min="6" max="6" width="18.75390625" style="2" customWidth="1"/>
    <col min="7" max="7" width="16.00390625" style="1" bestFit="1" customWidth="1"/>
    <col min="8" max="8" width="15.625" style="1" customWidth="1"/>
    <col min="9" max="9" width="15.625" style="4" customWidth="1"/>
    <col min="10" max="13" width="14.125" style="4" customWidth="1"/>
    <col min="14" max="14" width="15.625" style="4" customWidth="1"/>
    <col min="15" max="15" width="14.25390625" style="0" customWidth="1"/>
    <col min="16" max="16" width="15.00390625" style="0" customWidth="1"/>
    <col min="17" max="17" width="15.625" style="0" customWidth="1"/>
    <col min="18" max="18" width="14.25390625" style="0" customWidth="1"/>
    <col min="19" max="20" width="14.125" style="0" customWidth="1"/>
    <col min="21" max="21" width="11.375" style="0" bestFit="1" customWidth="1"/>
  </cols>
  <sheetData>
    <row r="1" spans="9:19" ht="18">
      <c r="I1" s="5"/>
      <c r="J1" s="5"/>
      <c r="K1" s="5"/>
      <c r="L1" s="5"/>
      <c r="M1" s="5"/>
      <c r="S1" s="72" t="s">
        <v>56</v>
      </c>
    </row>
    <row r="2" spans="4:19" ht="20.25">
      <c r="D2" s="1"/>
      <c r="F2" s="106" t="s">
        <v>32</v>
      </c>
      <c r="I2" s="6"/>
      <c r="J2" s="6"/>
      <c r="K2" s="6"/>
      <c r="L2" s="6"/>
      <c r="M2" s="6"/>
      <c r="S2" s="73" t="s">
        <v>54</v>
      </c>
    </row>
    <row r="3" spans="9:19" ht="18">
      <c r="I3" s="6"/>
      <c r="J3" s="6"/>
      <c r="K3" s="6"/>
      <c r="L3" s="6"/>
      <c r="M3" s="6"/>
      <c r="S3" s="73" t="s">
        <v>26</v>
      </c>
    </row>
    <row r="4" spans="6:19" ht="18">
      <c r="F4" s="7"/>
      <c r="H4" s="3"/>
      <c r="I4" s="8"/>
      <c r="J4" s="8"/>
      <c r="K4" s="8"/>
      <c r="L4" s="8"/>
      <c r="M4" s="8"/>
      <c r="S4" s="74" t="s">
        <v>55</v>
      </c>
    </row>
    <row r="5" ht="16.5" thickBot="1"/>
    <row r="6" spans="1:21" ht="74.25" customHeight="1" thickBot="1">
      <c r="A6" s="55" t="s">
        <v>0</v>
      </c>
      <c r="B6" s="53" t="s">
        <v>1</v>
      </c>
      <c r="C6" s="53" t="s">
        <v>2</v>
      </c>
      <c r="D6" s="58" t="s">
        <v>3</v>
      </c>
      <c r="E6" s="53" t="s">
        <v>4</v>
      </c>
      <c r="F6" s="53" t="s">
        <v>6</v>
      </c>
      <c r="G6" s="9" t="s">
        <v>5</v>
      </c>
      <c r="H6" s="9"/>
      <c r="I6" s="140"/>
      <c r="J6" s="140"/>
      <c r="K6" s="140"/>
      <c r="L6" s="140"/>
      <c r="M6" s="140"/>
      <c r="N6" s="140"/>
      <c r="O6" s="140"/>
      <c r="P6" s="140"/>
      <c r="Q6" s="141"/>
      <c r="R6" s="80"/>
      <c r="S6" s="80"/>
      <c r="T6" s="80"/>
      <c r="U6" s="80"/>
    </row>
    <row r="7" spans="1:21" ht="15.75" customHeight="1">
      <c r="A7" s="56"/>
      <c r="B7" s="54"/>
      <c r="C7" s="54"/>
      <c r="D7" s="59"/>
      <c r="E7" s="54"/>
      <c r="F7" s="10"/>
      <c r="G7" s="11"/>
      <c r="H7" s="11"/>
      <c r="I7" s="87"/>
      <c r="J7" s="52"/>
      <c r="K7" s="52"/>
      <c r="L7" s="52"/>
      <c r="M7" s="52"/>
      <c r="N7" s="52">
        <v>2005</v>
      </c>
      <c r="O7" s="52"/>
      <c r="P7" s="77"/>
      <c r="Q7" s="146">
        <v>2006</v>
      </c>
      <c r="R7" s="140"/>
      <c r="S7" s="140"/>
      <c r="T7" s="140"/>
      <c r="U7" s="147"/>
    </row>
    <row r="8" spans="1:21" ht="15.75" customHeight="1" thickBot="1">
      <c r="A8" s="56"/>
      <c r="B8" s="54"/>
      <c r="C8" s="54"/>
      <c r="D8" s="59"/>
      <c r="E8" s="54"/>
      <c r="F8" s="10"/>
      <c r="G8" s="11"/>
      <c r="H8" s="11"/>
      <c r="I8" s="88"/>
      <c r="J8" s="81"/>
      <c r="K8" s="81"/>
      <c r="L8" s="81"/>
      <c r="M8" s="81"/>
      <c r="N8" s="81"/>
      <c r="O8" s="81"/>
      <c r="P8" s="82"/>
      <c r="Q8" s="148"/>
      <c r="R8" s="149"/>
      <c r="S8" s="149"/>
      <c r="T8" s="149"/>
      <c r="U8" s="150"/>
    </row>
    <row r="9" spans="1:21" ht="27.75" customHeight="1">
      <c r="A9" s="56"/>
      <c r="B9" s="54"/>
      <c r="C9" s="54"/>
      <c r="D9" s="59"/>
      <c r="E9" s="54"/>
      <c r="F9" s="57"/>
      <c r="G9" s="11"/>
      <c r="H9" s="11"/>
      <c r="I9" s="90"/>
      <c r="J9" s="54" t="s">
        <v>21</v>
      </c>
      <c r="K9" s="10"/>
      <c r="L9" s="54"/>
      <c r="M9" s="153" t="s">
        <v>29</v>
      </c>
      <c r="N9" s="152"/>
      <c r="O9" s="152"/>
      <c r="P9" s="154"/>
      <c r="Q9" s="92"/>
      <c r="R9" s="151" t="s">
        <v>39</v>
      </c>
      <c r="S9" s="152"/>
      <c r="T9" s="152"/>
      <c r="U9" s="152"/>
    </row>
    <row r="10" spans="1:21" ht="41.25" customHeight="1">
      <c r="A10" s="56"/>
      <c r="B10" s="54"/>
      <c r="C10" s="54"/>
      <c r="D10" s="59"/>
      <c r="E10" s="54"/>
      <c r="F10" s="57"/>
      <c r="G10" s="11"/>
      <c r="H10" s="11" t="s">
        <v>7</v>
      </c>
      <c r="I10" s="54" t="s">
        <v>8</v>
      </c>
      <c r="J10" s="54"/>
      <c r="K10" s="54" t="s">
        <v>28</v>
      </c>
      <c r="L10" s="54" t="s">
        <v>27</v>
      </c>
      <c r="M10" s="85" t="s">
        <v>25</v>
      </c>
      <c r="N10" s="12" t="s">
        <v>38</v>
      </c>
      <c r="O10" s="85" t="s">
        <v>19</v>
      </c>
      <c r="P10" s="83" t="s">
        <v>19</v>
      </c>
      <c r="Q10" s="10" t="s">
        <v>8</v>
      </c>
      <c r="R10" s="54" t="s">
        <v>21</v>
      </c>
      <c r="S10" s="85" t="s">
        <v>19</v>
      </c>
      <c r="T10" s="12" t="s">
        <v>38</v>
      </c>
      <c r="U10" s="83" t="s">
        <v>19</v>
      </c>
    </row>
    <row r="11" spans="1:21" ht="16.5" thickBot="1">
      <c r="A11" s="13"/>
      <c r="B11" s="14"/>
      <c r="C11" s="14"/>
      <c r="D11" s="15"/>
      <c r="E11" s="14"/>
      <c r="F11" s="16"/>
      <c r="G11" s="17"/>
      <c r="H11" s="17"/>
      <c r="I11" s="89"/>
      <c r="J11" s="89"/>
      <c r="K11" s="89"/>
      <c r="L11" s="89"/>
      <c r="M11" s="89"/>
      <c r="N11" s="18"/>
      <c r="O11" s="86" t="s">
        <v>23</v>
      </c>
      <c r="P11" s="84" t="s">
        <v>22</v>
      </c>
      <c r="Q11" s="91"/>
      <c r="R11" s="89"/>
      <c r="S11" s="86" t="s">
        <v>23</v>
      </c>
      <c r="T11" s="18"/>
      <c r="U11" s="84" t="s">
        <v>22</v>
      </c>
    </row>
    <row r="12" spans="1:33" s="61" customFormat="1" ht="39" customHeight="1" hidden="1" thickBot="1">
      <c r="A12" s="30">
        <v>1</v>
      </c>
      <c r="B12" s="31"/>
      <c r="C12" s="32" t="s">
        <v>10</v>
      </c>
      <c r="D12" s="33" t="s">
        <v>11</v>
      </c>
      <c r="E12" s="34" t="s">
        <v>9</v>
      </c>
      <c r="F12" s="35" t="s">
        <v>12</v>
      </c>
      <c r="G12" s="36"/>
      <c r="H12" s="37"/>
      <c r="I12" s="68"/>
      <c r="J12" s="75"/>
      <c r="K12" s="75"/>
      <c r="L12" s="75"/>
      <c r="M12" s="75"/>
      <c r="N12" s="38"/>
      <c r="O12" s="38"/>
      <c r="P12" s="75"/>
      <c r="Q12" s="68"/>
      <c r="R12" s="38"/>
      <c r="S12" s="38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252" s="67" customFormat="1" ht="38.25" customHeight="1" thickBot="1">
      <c r="A13" s="19"/>
      <c r="B13" s="20" t="s">
        <v>13</v>
      </c>
      <c r="C13" s="20"/>
      <c r="D13" s="21" t="s">
        <v>14</v>
      </c>
      <c r="E13" s="22"/>
      <c r="F13" s="23"/>
      <c r="G13" s="139">
        <f>SUM(G14:G20)</f>
        <v>1677580</v>
      </c>
      <c r="H13" s="139">
        <f>SUM(H14:H20)</f>
        <v>31618</v>
      </c>
      <c r="I13" s="93">
        <f>SUM(I14:I20)</f>
        <v>820339</v>
      </c>
      <c r="J13" s="28">
        <f>SUM(J14:J20)</f>
        <v>222164</v>
      </c>
      <c r="K13" s="28">
        <f aca="true" t="shared" si="0" ref="K13:P13">SUM(K14:K20)</f>
        <v>0</v>
      </c>
      <c r="L13" s="28">
        <f t="shared" si="0"/>
        <v>0</v>
      </c>
      <c r="M13" s="28">
        <f t="shared" si="0"/>
        <v>272252</v>
      </c>
      <c r="N13" s="28">
        <f t="shared" si="0"/>
        <v>287579</v>
      </c>
      <c r="O13" s="28">
        <f t="shared" si="0"/>
        <v>38344</v>
      </c>
      <c r="P13" s="28">
        <f t="shared" si="0"/>
        <v>0</v>
      </c>
      <c r="Q13" s="102">
        <f>SUM(Q18:Q20)</f>
        <v>825623</v>
      </c>
      <c r="R13" s="104">
        <f>SUM(R18:R20)</f>
        <v>825623</v>
      </c>
      <c r="S13" s="104">
        <f>SUM(S18:S20)</f>
        <v>0</v>
      </c>
      <c r="T13" s="104">
        <f>SUM(T18:T20)</f>
        <v>0</v>
      </c>
      <c r="U13" s="104">
        <f>SUM(U18:U20)</f>
        <v>0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62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4"/>
      <c r="AT13" s="65"/>
      <c r="AU13" s="65"/>
      <c r="AV13" s="66"/>
      <c r="AW13" s="62"/>
      <c r="AX13" s="62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4"/>
      <c r="BJ13" s="65"/>
      <c r="BK13" s="65"/>
      <c r="BL13" s="66"/>
      <c r="BM13" s="62"/>
      <c r="BN13" s="62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4"/>
      <c r="BZ13" s="65"/>
      <c r="CA13" s="65"/>
      <c r="CB13" s="66"/>
      <c r="CC13" s="62"/>
      <c r="CD13" s="62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4"/>
      <c r="CP13" s="65"/>
      <c r="CQ13" s="65"/>
      <c r="CR13" s="66"/>
      <c r="CS13" s="62"/>
      <c r="CT13" s="62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4"/>
      <c r="DF13" s="65"/>
      <c r="DG13" s="65"/>
      <c r="DH13" s="66"/>
      <c r="DI13" s="62"/>
      <c r="DJ13" s="62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4"/>
      <c r="DV13" s="65"/>
      <c r="DW13" s="65"/>
      <c r="DX13" s="66"/>
      <c r="DY13" s="62"/>
      <c r="DZ13" s="62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4"/>
      <c r="EL13" s="65"/>
      <c r="EM13" s="65"/>
      <c r="EN13" s="66"/>
      <c r="EO13" s="62"/>
      <c r="EP13" s="62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4"/>
      <c r="FB13" s="65"/>
      <c r="FC13" s="65"/>
      <c r="FD13" s="66"/>
      <c r="FE13" s="62"/>
      <c r="FF13" s="62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4"/>
      <c r="FR13" s="65"/>
      <c r="FS13" s="65"/>
      <c r="FT13" s="66"/>
      <c r="FU13" s="62"/>
      <c r="FV13" s="62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4"/>
      <c r="GH13" s="65"/>
      <c r="GI13" s="65"/>
      <c r="GJ13" s="66"/>
      <c r="GK13" s="62"/>
      <c r="GL13" s="62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4"/>
      <c r="GX13" s="65"/>
      <c r="GY13" s="65"/>
      <c r="GZ13" s="66"/>
      <c r="HA13" s="62"/>
      <c r="HB13" s="62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4"/>
      <c r="HN13" s="65"/>
      <c r="HO13" s="65"/>
      <c r="HP13" s="66"/>
      <c r="HQ13" s="62"/>
      <c r="HR13" s="62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4"/>
      <c r="ID13" s="65"/>
      <c r="IE13" s="65"/>
      <c r="IF13" s="66"/>
      <c r="IG13" s="62"/>
      <c r="IH13" s="62"/>
      <c r="II13" s="63"/>
      <c r="IJ13" s="63"/>
      <c r="IK13" s="63"/>
      <c r="IL13" s="63"/>
      <c r="IM13" s="63"/>
      <c r="IN13" s="63"/>
      <c r="IO13" s="63"/>
      <c r="IP13" s="63"/>
      <c r="IQ13" s="63"/>
      <c r="IR13" s="63"/>
    </row>
    <row r="14" spans="1:33" s="61" customFormat="1" ht="68.25" customHeight="1">
      <c r="A14" s="118">
        <v>1</v>
      </c>
      <c r="B14" s="119"/>
      <c r="C14" s="25" t="s">
        <v>15</v>
      </c>
      <c r="D14" s="26" t="s">
        <v>47</v>
      </c>
      <c r="E14" s="41" t="s">
        <v>9</v>
      </c>
      <c r="F14" s="120" t="s">
        <v>48</v>
      </c>
      <c r="G14" s="28">
        <f>H14+I14+Q14</f>
        <v>242865</v>
      </c>
      <c r="H14" s="28">
        <v>16865</v>
      </c>
      <c r="I14" s="102">
        <f aca="true" t="shared" si="1" ref="I14:I20">SUM(J14:O14)</f>
        <v>226000</v>
      </c>
      <c r="J14" s="121">
        <f>226000-M14</f>
        <v>28644</v>
      </c>
      <c r="K14" s="121">
        <v>0</v>
      </c>
      <c r="L14" s="121">
        <v>0</v>
      </c>
      <c r="M14" s="121">
        <v>197356</v>
      </c>
      <c r="N14" s="42"/>
      <c r="O14" s="42"/>
      <c r="P14" s="121"/>
      <c r="Q14" s="70">
        <f>SUM(R14:U14)</f>
        <v>0</v>
      </c>
      <c r="R14" s="42">
        <v>0</v>
      </c>
      <c r="S14" s="42"/>
      <c r="T14" s="42"/>
      <c r="U14" s="42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61" customFormat="1" ht="44.25" customHeight="1">
      <c r="A15" s="50">
        <v>2</v>
      </c>
      <c r="B15" s="51"/>
      <c r="C15" s="25"/>
      <c r="D15" s="26" t="s">
        <v>49</v>
      </c>
      <c r="E15" s="41" t="s">
        <v>9</v>
      </c>
      <c r="F15" s="120" t="s">
        <v>50</v>
      </c>
      <c r="G15" s="28">
        <f>H15+I15+Q15</f>
        <v>166753</v>
      </c>
      <c r="H15" s="28">
        <v>10753</v>
      </c>
      <c r="I15" s="102">
        <f t="shared" si="1"/>
        <v>156000</v>
      </c>
      <c r="J15" s="122">
        <v>81104</v>
      </c>
      <c r="K15" s="121"/>
      <c r="L15" s="121"/>
      <c r="M15" s="121">
        <v>74896</v>
      </c>
      <c r="N15" s="42"/>
      <c r="O15" s="42"/>
      <c r="P15" s="122"/>
      <c r="Q15" s="102"/>
      <c r="R15" s="29"/>
      <c r="S15" s="29"/>
      <c r="T15" s="29"/>
      <c r="U15" s="29"/>
      <c r="V15"/>
      <c r="W15"/>
      <c r="X15"/>
      <c r="Y15"/>
      <c r="Z15"/>
      <c r="AA15"/>
      <c r="AB15"/>
      <c r="AC15"/>
      <c r="AD15"/>
      <c r="AE15"/>
      <c r="AF15"/>
      <c r="AG15"/>
    </row>
    <row r="16" spans="1:21" ht="45" customHeight="1">
      <c r="A16" s="50">
        <v>3</v>
      </c>
      <c r="B16" s="51"/>
      <c r="C16" s="25" t="s">
        <v>15</v>
      </c>
      <c r="D16" s="26" t="s">
        <v>51</v>
      </c>
      <c r="E16" s="41" t="s">
        <v>9</v>
      </c>
      <c r="F16" s="27" t="s">
        <v>12</v>
      </c>
      <c r="G16" s="28">
        <f>H16+I16+Q16</f>
        <v>184531</v>
      </c>
      <c r="H16" s="103">
        <v>2000</v>
      </c>
      <c r="I16" s="102">
        <f t="shared" si="1"/>
        <v>182531</v>
      </c>
      <c r="J16" s="60">
        <v>31630</v>
      </c>
      <c r="K16" s="60"/>
      <c r="L16" s="60"/>
      <c r="M16" s="60"/>
      <c r="N16" s="60">
        <v>133148</v>
      </c>
      <c r="O16" s="60">
        <v>17753</v>
      </c>
      <c r="P16" s="121"/>
      <c r="Q16" s="102"/>
      <c r="R16" s="123">
        <f>Q16*75%</f>
        <v>0</v>
      </c>
      <c r="S16" s="123">
        <f aca="true" t="shared" si="2" ref="S16:U17">Q16*10%</f>
        <v>0</v>
      </c>
      <c r="T16" s="123">
        <f t="shared" si="2"/>
        <v>0</v>
      </c>
      <c r="U16" s="123">
        <f t="shared" si="2"/>
        <v>0</v>
      </c>
    </row>
    <row r="17" spans="1:21" ht="48" customHeight="1">
      <c r="A17" s="50">
        <v>4</v>
      </c>
      <c r="B17" s="51"/>
      <c r="C17" s="25" t="s">
        <v>15</v>
      </c>
      <c r="D17" s="26" t="s">
        <v>52</v>
      </c>
      <c r="E17" s="41" t="s">
        <v>9</v>
      </c>
      <c r="F17" s="27" t="s">
        <v>12</v>
      </c>
      <c r="G17" s="28">
        <f>H17+I17+Q17</f>
        <v>212908</v>
      </c>
      <c r="H17" s="103">
        <v>2000</v>
      </c>
      <c r="I17" s="102">
        <f t="shared" si="1"/>
        <v>210908</v>
      </c>
      <c r="J17" s="60">
        <v>35886</v>
      </c>
      <c r="K17" s="60"/>
      <c r="L17" s="60"/>
      <c r="M17" s="60"/>
      <c r="N17" s="60">
        <v>154431</v>
      </c>
      <c r="O17" s="60">
        <v>20591</v>
      </c>
      <c r="P17" s="122"/>
      <c r="Q17" s="102"/>
      <c r="R17" s="123">
        <f>Q17*75%</f>
        <v>0</v>
      </c>
      <c r="S17" s="123">
        <f t="shared" si="2"/>
        <v>0</v>
      </c>
      <c r="T17" s="123">
        <f t="shared" si="2"/>
        <v>0</v>
      </c>
      <c r="U17" s="123">
        <f t="shared" si="2"/>
        <v>0</v>
      </c>
    </row>
    <row r="18" spans="1:21" ht="56.25" customHeight="1" thickBot="1">
      <c r="A18" s="50">
        <v>5</v>
      </c>
      <c r="B18" s="51"/>
      <c r="C18" s="25" t="s">
        <v>15</v>
      </c>
      <c r="D18" s="26" t="s">
        <v>31</v>
      </c>
      <c r="E18" s="41" t="s">
        <v>9</v>
      </c>
      <c r="F18" s="27" t="s">
        <v>30</v>
      </c>
      <c r="G18" s="28">
        <f aca="true" t="shared" si="3" ref="G18:G27">H18+I18+Q18</f>
        <v>132900</v>
      </c>
      <c r="H18" s="103">
        <v>0</v>
      </c>
      <c r="I18" s="102">
        <f t="shared" si="1"/>
        <v>32900</v>
      </c>
      <c r="J18" s="60">
        <v>32900</v>
      </c>
      <c r="K18" s="60"/>
      <c r="L18" s="60"/>
      <c r="M18" s="60"/>
      <c r="N18" s="60"/>
      <c r="O18" s="60"/>
      <c r="P18" s="110"/>
      <c r="Q18" s="102">
        <f>SUM(R18:U18)</f>
        <v>100000</v>
      </c>
      <c r="R18" s="110">
        <v>100000</v>
      </c>
      <c r="S18" s="110"/>
      <c r="T18" s="110"/>
      <c r="U18" s="110"/>
    </row>
    <row r="19" spans="1:21" ht="52.5" customHeight="1" thickBot="1">
      <c r="A19" s="50">
        <v>6</v>
      </c>
      <c r="B19" s="51"/>
      <c r="C19" s="25" t="s">
        <v>15</v>
      </c>
      <c r="D19" s="26" t="s">
        <v>40</v>
      </c>
      <c r="E19" s="41" t="s">
        <v>9</v>
      </c>
      <c r="F19" s="27" t="s">
        <v>30</v>
      </c>
      <c r="G19" s="28">
        <f>H19+I19+Q19</f>
        <v>395523</v>
      </c>
      <c r="H19" s="103">
        <v>0</v>
      </c>
      <c r="I19" s="102">
        <f t="shared" si="1"/>
        <v>2000</v>
      </c>
      <c r="J19" s="60">
        <v>2000</v>
      </c>
      <c r="K19" s="60"/>
      <c r="L19" s="60"/>
      <c r="M19" s="60"/>
      <c r="N19" s="60"/>
      <c r="O19" s="60"/>
      <c r="P19" s="110"/>
      <c r="Q19" s="102">
        <f>SUM(R19:U19)</f>
        <v>393523</v>
      </c>
      <c r="R19" s="110">
        <v>393523</v>
      </c>
      <c r="S19" s="110"/>
      <c r="T19" s="110"/>
      <c r="U19" s="110"/>
    </row>
    <row r="20" spans="1:21" ht="46.5" customHeight="1" thickBot="1">
      <c r="A20" s="50">
        <v>7</v>
      </c>
      <c r="B20" s="51"/>
      <c r="C20" s="25" t="s">
        <v>15</v>
      </c>
      <c r="D20" s="26" t="s">
        <v>41</v>
      </c>
      <c r="E20" s="41" t="s">
        <v>9</v>
      </c>
      <c r="F20" s="27" t="s">
        <v>30</v>
      </c>
      <c r="G20" s="28">
        <f>H20+I20+Q20</f>
        <v>342100</v>
      </c>
      <c r="H20" s="28">
        <v>0</v>
      </c>
      <c r="I20" s="70">
        <f t="shared" si="1"/>
        <v>10000</v>
      </c>
      <c r="J20" s="29">
        <v>10000</v>
      </c>
      <c r="K20" s="60"/>
      <c r="L20" s="29"/>
      <c r="M20" s="60"/>
      <c r="N20" s="60"/>
      <c r="O20" s="60"/>
      <c r="P20" s="110"/>
      <c r="Q20" s="102">
        <f>SUM(R20:U20)</f>
        <v>332100</v>
      </c>
      <c r="R20" s="110">
        <v>332100</v>
      </c>
      <c r="S20" s="110"/>
      <c r="T20" s="110"/>
      <c r="U20" s="110"/>
    </row>
    <row r="21" spans="1:252" s="67" customFormat="1" ht="36" customHeight="1" thickBot="1">
      <c r="A21" s="19"/>
      <c r="B21" s="20" t="s">
        <v>16</v>
      </c>
      <c r="C21" s="20"/>
      <c r="D21" s="21" t="s">
        <v>17</v>
      </c>
      <c r="E21" s="22"/>
      <c r="F21" s="23"/>
      <c r="G21" s="39">
        <f>H21+I21+Q21</f>
        <v>3020496</v>
      </c>
      <c r="H21" s="39">
        <f>H23</f>
        <v>39188</v>
      </c>
      <c r="I21" s="71">
        <f>SUM(J21:P21)</f>
        <v>2012176</v>
      </c>
      <c r="J21" s="40">
        <f>SUM(J22:J23)</f>
        <v>117073</v>
      </c>
      <c r="K21" s="40">
        <f aca="true" t="shared" si="4" ref="K21:U21">SUM(K22:K23)</f>
        <v>1486706</v>
      </c>
      <c r="L21" s="40">
        <f t="shared" si="4"/>
        <v>53524</v>
      </c>
      <c r="M21" s="40">
        <f t="shared" si="4"/>
        <v>6662</v>
      </c>
      <c r="N21" s="40">
        <f t="shared" si="4"/>
        <v>0</v>
      </c>
      <c r="O21" s="40">
        <f t="shared" si="4"/>
        <v>144691</v>
      </c>
      <c r="P21" s="40">
        <f t="shared" si="4"/>
        <v>203520</v>
      </c>
      <c r="Q21" s="40">
        <f t="shared" si="4"/>
        <v>969132</v>
      </c>
      <c r="R21" s="40">
        <f t="shared" si="4"/>
        <v>48985</v>
      </c>
      <c r="S21" s="40">
        <f t="shared" si="4"/>
        <v>96913</v>
      </c>
      <c r="T21" s="40">
        <f t="shared" si="4"/>
        <v>726754</v>
      </c>
      <c r="U21" s="40">
        <f t="shared" si="4"/>
        <v>96480</v>
      </c>
      <c r="V21"/>
      <c r="W21"/>
      <c r="X21"/>
      <c r="Y21"/>
      <c r="Z21" s="63"/>
      <c r="AA21" s="63"/>
      <c r="AB21" s="63"/>
      <c r="AC21" s="64"/>
      <c r="AD21" s="65"/>
      <c r="AE21" s="65"/>
      <c r="AF21" s="66"/>
      <c r="AG21" s="62"/>
      <c r="AH21" s="62"/>
      <c r="AI21" s="78"/>
      <c r="AJ21" s="78"/>
      <c r="AK21" s="78"/>
      <c r="AL21" s="79"/>
      <c r="AM21" s="63"/>
      <c r="AN21" s="63"/>
      <c r="AO21" s="63"/>
      <c r="AP21" s="63"/>
      <c r="AQ21" s="63"/>
      <c r="AR21" s="63"/>
      <c r="AS21" s="64"/>
      <c r="AT21" s="65"/>
      <c r="AU21" s="65"/>
      <c r="AV21" s="66"/>
      <c r="AW21" s="62"/>
      <c r="AX21" s="62"/>
      <c r="AY21" s="78"/>
      <c r="AZ21" s="78"/>
      <c r="BA21" s="78"/>
      <c r="BB21" s="79"/>
      <c r="BC21" s="63"/>
      <c r="BD21" s="63"/>
      <c r="BE21" s="63"/>
      <c r="BF21" s="63"/>
      <c r="BG21" s="63"/>
      <c r="BH21" s="63"/>
      <c r="BI21" s="64"/>
      <c r="BJ21" s="65"/>
      <c r="BK21" s="65"/>
      <c r="BL21" s="66"/>
      <c r="BM21" s="62"/>
      <c r="BN21" s="62"/>
      <c r="BO21" s="78"/>
      <c r="BP21" s="78"/>
      <c r="BQ21" s="78"/>
      <c r="BR21" s="79"/>
      <c r="BS21" s="63"/>
      <c r="BT21" s="63"/>
      <c r="BU21" s="63"/>
      <c r="BV21" s="63"/>
      <c r="BW21" s="63"/>
      <c r="BX21" s="63"/>
      <c r="BY21" s="64"/>
      <c r="BZ21" s="65"/>
      <c r="CA21" s="65"/>
      <c r="CB21" s="66"/>
      <c r="CC21" s="62"/>
      <c r="CD21" s="62"/>
      <c r="CE21" s="78"/>
      <c r="CF21" s="78"/>
      <c r="CG21" s="78"/>
      <c r="CH21" s="79"/>
      <c r="CI21" s="63"/>
      <c r="CJ21" s="63"/>
      <c r="CK21" s="63"/>
      <c r="CL21" s="63"/>
      <c r="CM21" s="63"/>
      <c r="CN21" s="63"/>
      <c r="CO21" s="64"/>
      <c r="CP21" s="65"/>
      <c r="CQ21" s="65"/>
      <c r="CR21" s="66"/>
      <c r="CS21" s="62"/>
      <c r="CT21" s="62"/>
      <c r="CU21" s="78"/>
      <c r="CV21" s="78"/>
      <c r="CW21" s="78"/>
      <c r="CX21" s="79"/>
      <c r="CY21" s="63"/>
      <c r="CZ21" s="63"/>
      <c r="DA21" s="63"/>
      <c r="DB21" s="63"/>
      <c r="DC21" s="63"/>
      <c r="DD21" s="63"/>
      <c r="DE21" s="64"/>
      <c r="DF21" s="65"/>
      <c r="DG21" s="65"/>
      <c r="DH21" s="66"/>
      <c r="DI21" s="62"/>
      <c r="DJ21" s="62"/>
      <c r="DK21" s="78"/>
      <c r="DL21" s="78"/>
      <c r="DM21" s="78"/>
      <c r="DN21" s="79"/>
      <c r="DO21" s="63"/>
      <c r="DP21" s="63"/>
      <c r="DQ21" s="63"/>
      <c r="DR21" s="63"/>
      <c r="DS21" s="63"/>
      <c r="DT21" s="63"/>
      <c r="DU21" s="64"/>
      <c r="DV21" s="65"/>
      <c r="DW21" s="65"/>
      <c r="DX21" s="66"/>
      <c r="DY21" s="62"/>
      <c r="DZ21" s="62"/>
      <c r="EA21" s="78"/>
      <c r="EB21" s="78"/>
      <c r="EC21" s="78"/>
      <c r="ED21" s="79"/>
      <c r="EE21" s="63"/>
      <c r="EF21" s="63"/>
      <c r="EG21" s="63"/>
      <c r="EH21" s="63"/>
      <c r="EI21" s="63"/>
      <c r="EJ21" s="63"/>
      <c r="EK21" s="64"/>
      <c r="EL21" s="65"/>
      <c r="EM21" s="65"/>
      <c r="EN21" s="66"/>
      <c r="EO21" s="62"/>
      <c r="EP21" s="62"/>
      <c r="EQ21" s="78"/>
      <c r="ER21" s="78"/>
      <c r="ES21" s="78"/>
      <c r="ET21" s="79"/>
      <c r="EU21" s="63"/>
      <c r="EV21" s="63"/>
      <c r="EW21" s="63"/>
      <c r="EX21" s="63"/>
      <c r="EY21" s="63"/>
      <c r="EZ21" s="63"/>
      <c r="FA21" s="64"/>
      <c r="FB21" s="65"/>
      <c r="FC21" s="65"/>
      <c r="FD21" s="66"/>
      <c r="FE21" s="62"/>
      <c r="FF21" s="62"/>
      <c r="FG21" s="78"/>
      <c r="FH21" s="78"/>
      <c r="FI21" s="78"/>
      <c r="FJ21" s="79"/>
      <c r="FK21" s="63"/>
      <c r="FL21" s="63"/>
      <c r="FM21" s="63"/>
      <c r="FN21" s="63"/>
      <c r="FO21" s="63"/>
      <c r="FP21" s="63"/>
      <c r="FQ21" s="64"/>
      <c r="FR21" s="65"/>
      <c r="FS21" s="65"/>
      <c r="FT21" s="66"/>
      <c r="FU21" s="62"/>
      <c r="FV21" s="62"/>
      <c r="FW21" s="78"/>
      <c r="FX21" s="78"/>
      <c r="FY21" s="78"/>
      <c r="FZ21" s="79"/>
      <c r="GA21" s="63"/>
      <c r="GB21" s="63"/>
      <c r="GC21" s="63"/>
      <c r="GD21" s="63"/>
      <c r="GE21" s="63"/>
      <c r="GF21" s="63"/>
      <c r="GG21" s="64"/>
      <c r="GH21" s="65"/>
      <c r="GI21" s="65"/>
      <c r="GJ21" s="66"/>
      <c r="GK21" s="62"/>
      <c r="GL21" s="62"/>
      <c r="GM21" s="78"/>
      <c r="GN21" s="78"/>
      <c r="GO21" s="78"/>
      <c r="GP21" s="79"/>
      <c r="GQ21" s="63"/>
      <c r="GR21" s="63"/>
      <c r="GS21" s="63"/>
      <c r="GT21" s="63"/>
      <c r="GU21" s="63"/>
      <c r="GV21" s="63"/>
      <c r="GW21" s="64"/>
      <c r="GX21" s="65"/>
      <c r="GY21" s="65"/>
      <c r="GZ21" s="66"/>
      <c r="HA21" s="62"/>
      <c r="HB21" s="62"/>
      <c r="HC21" s="78"/>
      <c r="HD21" s="78"/>
      <c r="HE21" s="78"/>
      <c r="HF21" s="79"/>
      <c r="HG21" s="63"/>
      <c r="HH21" s="63"/>
      <c r="HI21" s="63"/>
      <c r="HJ21" s="63"/>
      <c r="HK21" s="63"/>
      <c r="HL21" s="63"/>
      <c r="HM21" s="64"/>
      <c r="HN21" s="65"/>
      <c r="HO21" s="65"/>
      <c r="HP21" s="66"/>
      <c r="HQ21" s="62"/>
      <c r="HR21" s="62"/>
      <c r="HS21" s="78"/>
      <c r="HT21" s="78"/>
      <c r="HU21" s="78"/>
      <c r="HV21" s="79"/>
      <c r="HW21" s="63"/>
      <c r="HX21" s="63"/>
      <c r="HY21" s="63"/>
      <c r="HZ21" s="63"/>
      <c r="IA21" s="63"/>
      <c r="IB21" s="63"/>
      <c r="IC21" s="64"/>
      <c r="ID21" s="65"/>
      <c r="IE21" s="65"/>
      <c r="IF21" s="66"/>
      <c r="IG21" s="62"/>
      <c r="IH21" s="62"/>
      <c r="II21" s="78"/>
      <c r="IJ21" s="78"/>
      <c r="IK21" s="78"/>
      <c r="IL21" s="79"/>
      <c r="IM21" s="63"/>
      <c r="IN21" s="63"/>
      <c r="IO21" s="63"/>
      <c r="IP21" s="63"/>
      <c r="IQ21" s="63"/>
      <c r="IR21" s="63"/>
    </row>
    <row r="22" spans="1:21" ht="53.25" customHeight="1">
      <c r="A22" s="128">
        <v>8</v>
      </c>
      <c r="B22" s="129"/>
      <c r="C22" s="130">
        <v>80101</v>
      </c>
      <c r="D22" s="131" t="s">
        <v>53</v>
      </c>
      <c r="E22" s="132" t="s">
        <v>9</v>
      </c>
      <c r="F22" s="133" t="s">
        <v>12</v>
      </c>
      <c r="G22" s="134">
        <f>H22+I22+Q22</f>
        <v>16022</v>
      </c>
      <c r="H22" s="135">
        <v>0</v>
      </c>
      <c r="I22" s="93">
        <f>SUM(J22:P22)</f>
        <v>16022</v>
      </c>
      <c r="J22" s="136">
        <v>9360</v>
      </c>
      <c r="K22" s="136">
        <v>0</v>
      </c>
      <c r="L22" s="136">
        <v>0</v>
      </c>
      <c r="M22" s="136">
        <v>6662</v>
      </c>
      <c r="N22" s="136">
        <v>0</v>
      </c>
      <c r="O22" s="136">
        <v>0</v>
      </c>
      <c r="P22" s="137">
        <v>0</v>
      </c>
      <c r="Q22" s="138">
        <f>SUM(R22:U22)</f>
        <v>0</v>
      </c>
      <c r="R22" s="136">
        <v>0</v>
      </c>
      <c r="S22" s="136">
        <v>0</v>
      </c>
      <c r="T22" s="136">
        <v>0</v>
      </c>
      <c r="U22" s="136">
        <v>0</v>
      </c>
    </row>
    <row r="23" spans="1:21" ht="53.25" customHeight="1" thickBot="1">
      <c r="A23" s="50">
        <v>9</v>
      </c>
      <c r="B23" s="124"/>
      <c r="C23" s="125">
        <v>80110</v>
      </c>
      <c r="D23" s="117" t="s">
        <v>24</v>
      </c>
      <c r="E23" s="126" t="s">
        <v>9</v>
      </c>
      <c r="F23" s="127" t="s">
        <v>20</v>
      </c>
      <c r="G23" s="36">
        <f t="shared" si="3"/>
        <v>3004474</v>
      </c>
      <c r="H23" s="107">
        <v>39188</v>
      </c>
      <c r="I23" s="95">
        <f aca="true" t="shared" si="5" ref="I23:I32">SUM(J23:P23)</f>
        <v>1996154</v>
      </c>
      <c r="J23" s="29">
        <v>107713</v>
      </c>
      <c r="K23" s="29">
        <v>1486706</v>
      </c>
      <c r="L23" s="29">
        <v>53524</v>
      </c>
      <c r="M23" s="29"/>
      <c r="N23" s="29">
        <v>0</v>
      </c>
      <c r="O23" s="29">
        <v>144691</v>
      </c>
      <c r="P23" s="76">
        <v>203520</v>
      </c>
      <c r="Q23" s="70">
        <f>SUM(R23:U23)</f>
        <v>969132</v>
      </c>
      <c r="R23" s="29">
        <v>48985</v>
      </c>
      <c r="S23" s="29">
        <v>96913</v>
      </c>
      <c r="T23" s="29">
        <v>726754</v>
      </c>
      <c r="U23" s="29">
        <v>96480</v>
      </c>
    </row>
    <row r="24" spans="1:252" s="67" customFormat="1" ht="43.5" customHeight="1" thickBot="1">
      <c r="A24" s="111">
        <v>10</v>
      </c>
      <c r="B24" s="20"/>
      <c r="C24" s="20"/>
      <c r="D24" s="21" t="s">
        <v>33</v>
      </c>
      <c r="E24" s="22" t="s">
        <v>9</v>
      </c>
      <c r="F24" s="23" t="s">
        <v>30</v>
      </c>
      <c r="G24" s="39">
        <f>H24+I24+Q24</f>
        <v>706705.8749999999</v>
      </c>
      <c r="H24" s="108">
        <v>0</v>
      </c>
      <c r="I24" s="109">
        <f t="shared" si="5"/>
        <v>23300</v>
      </c>
      <c r="J24" s="40">
        <f>SUM(J25:J27)</f>
        <v>23300</v>
      </c>
      <c r="K24" s="40">
        <f aca="true" t="shared" si="6" ref="K24:P24">SUM(K25:K27)</f>
        <v>0</v>
      </c>
      <c r="L24" s="40">
        <f t="shared" si="6"/>
        <v>0</v>
      </c>
      <c r="M24" s="40">
        <f t="shared" si="6"/>
        <v>0</v>
      </c>
      <c r="N24" s="40">
        <f t="shared" si="6"/>
        <v>0</v>
      </c>
      <c r="O24" s="40">
        <f t="shared" si="6"/>
        <v>0</v>
      </c>
      <c r="P24" s="40">
        <f t="shared" si="6"/>
        <v>0</v>
      </c>
      <c r="Q24" s="94">
        <f>SUM(Q25:Q27)</f>
        <v>683405.8749999999</v>
      </c>
      <c r="R24" s="113">
        <f>SUM(R25:R27)</f>
        <v>235270.87500000003</v>
      </c>
      <c r="S24" s="113">
        <f>SUM(S25:S27)</f>
        <v>0</v>
      </c>
      <c r="T24" s="113">
        <f>SUM(T25:T27)</f>
        <v>448135</v>
      </c>
      <c r="U24" s="113">
        <f>SUM(U25:U27)</f>
        <v>0</v>
      </c>
      <c r="V24"/>
      <c r="W24"/>
      <c r="X24"/>
      <c r="Y24"/>
      <c r="Z24" s="63"/>
      <c r="AA24" s="63"/>
      <c r="AB24" s="63"/>
      <c r="AC24" s="64"/>
      <c r="AD24" s="65"/>
      <c r="AE24" s="65"/>
      <c r="AF24" s="66"/>
      <c r="AG24" s="62"/>
      <c r="AH24" s="62"/>
      <c r="AI24" s="78"/>
      <c r="AJ24" s="78"/>
      <c r="AK24" s="78"/>
      <c r="AL24" s="79"/>
      <c r="AM24" s="63"/>
      <c r="AN24" s="63"/>
      <c r="AO24" s="63"/>
      <c r="AP24" s="63"/>
      <c r="AQ24" s="63"/>
      <c r="AR24" s="63"/>
      <c r="AS24" s="64"/>
      <c r="AT24" s="65"/>
      <c r="AU24" s="65"/>
      <c r="AV24" s="66"/>
      <c r="AW24" s="62"/>
      <c r="AX24" s="62"/>
      <c r="AY24" s="78"/>
      <c r="AZ24" s="78"/>
      <c r="BA24" s="78"/>
      <c r="BB24" s="79"/>
      <c r="BC24" s="63"/>
      <c r="BD24" s="63"/>
      <c r="BE24" s="63"/>
      <c r="BF24" s="63"/>
      <c r="BG24" s="63"/>
      <c r="BH24" s="63"/>
      <c r="BI24" s="64"/>
      <c r="BJ24" s="65"/>
      <c r="BK24" s="65"/>
      <c r="BL24" s="66"/>
      <c r="BM24" s="62"/>
      <c r="BN24" s="62"/>
      <c r="BO24" s="78"/>
      <c r="BP24" s="78"/>
      <c r="BQ24" s="78"/>
      <c r="BR24" s="79"/>
      <c r="BS24" s="63"/>
      <c r="BT24" s="63"/>
      <c r="BU24" s="63"/>
      <c r="BV24" s="63"/>
      <c r="BW24" s="63"/>
      <c r="BX24" s="63"/>
      <c r="BY24" s="64"/>
      <c r="BZ24" s="65"/>
      <c r="CA24" s="65"/>
      <c r="CB24" s="66"/>
      <c r="CC24" s="62"/>
      <c r="CD24" s="62"/>
      <c r="CE24" s="78"/>
      <c r="CF24" s="78"/>
      <c r="CG24" s="78"/>
      <c r="CH24" s="79"/>
      <c r="CI24" s="63"/>
      <c r="CJ24" s="63"/>
      <c r="CK24" s="63"/>
      <c r="CL24" s="63"/>
      <c r="CM24" s="63"/>
      <c r="CN24" s="63"/>
      <c r="CO24" s="64"/>
      <c r="CP24" s="65"/>
      <c r="CQ24" s="65"/>
      <c r="CR24" s="66"/>
      <c r="CS24" s="62"/>
      <c r="CT24" s="62"/>
      <c r="CU24" s="78"/>
      <c r="CV24" s="78"/>
      <c r="CW24" s="78"/>
      <c r="CX24" s="79"/>
      <c r="CY24" s="63"/>
      <c r="CZ24" s="63"/>
      <c r="DA24" s="63"/>
      <c r="DB24" s="63"/>
      <c r="DC24" s="63"/>
      <c r="DD24" s="63"/>
      <c r="DE24" s="64"/>
      <c r="DF24" s="65"/>
      <c r="DG24" s="65"/>
      <c r="DH24" s="66"/>
      <c r="DI24" s="62"/>
      <c r="DJ24" s="62"/>
      <c r="DK24" s="78"/>
      <c r="DL24" s="78"/>
      <c r="DM24" s="78"/>
      <c r="DN24" s="79"/>
      <c r="DO24" s="63"/>
      <c r="DP24" s="63"/>
      <c r="DQ24" s="63"/>
      <c r="DR24" s="63"/>
      <c r="DS24" s="63"/>
      <c r="DT24" s="63"/>
      <c r="DU24" s="64"/>
      <c r="DV24" s="65"/>
      <c r="DW24" s="65"/>
      <c r="DX24" s="66"/>
      <c r="DY24" s="62"/>
      <c r="DZ24" s="62"/>
      <c r="EA24" s="78"/>
      <c r="EB24" s="78"/>
      <c r="EC24" s="78"/>
      <c r="ED24" s="79"/>
      <c r="EE24" s="63"/>
      <c r="EF24" s="63"/>
      <c r="EG24" s="63"/>
      <c r="EH24" s="63"/>
      <c r="EI24" s="63"/>
      <c r="EJ24" s="63"/>
      <c r="EK24" s="64"/>
      <c r="EL24" s="65"/>
      <c r="EM24" s="65"/>
      <c r="EN24" s="66"/>
      <c r="EO24" s="62"/>
      <c r="EP24" s="62"/>
      <c r="EQ24" s="78"/>
      <c r="ER24" s="78"/>
      <c r="ES24" s="78"/>
      <c r="ET24" s="79"/>
      <c r="EU24" s="63"/>
      <c r="EV24" s="63"/>
      <c r="EW24" s="63"/>
      <c r="EX24" s="63"/>
      <c r="EY24" s="63"/>
      <c r="EZ24" s="63"/>
      <c r="FA24" s="64"/>
      <c r="FB24" s="65"/>
      <c r="FC24" s="65"/>
      <c r="FD24" s="66"/>
      <c r="FE24" s="62"/>
      <c r="FF24" s="62"/>
      <c r="FG24" s="78"/>
      <c r="FH24" s="78"/>
      <c r="FI24" s="78"/>
      <c r="FJ24" s="79"/>
      <c r="FK24" s="63"/>
      <c r="FL24" s="63"/>
      <c r="FM24" s="63"/>
      <c r="FN24" s="63"/>
      <c r="FO24" s="63"/>
      <c r="FP24" s="63"/>
      <c r="FQ24" s="64"/>
      <c r="FR24" s="65"/>
      <c r="FS24" s="65"/>
      <c r="FT24" s="66"/>
      <c r="FU24" s="62"/>
      <c r="FV24" s="62"/>
      <c r="FW24" s="78"/>
      <c r="FX24" s="78"/>
      <c r="FY24" s="78"/>
      <c r="FZ24" s="79"/>
      <c r="GA24" s="63"/>
      <c r="GB24" s="63"/>
      <c r="GC24" s="63"/>
      <c r="GD24" s="63"/>
      <c r="GE24" s="63"/>
      <c r="GF24" s="63"/>
      <c r="GG24" s="64"/>
      <c r="GH24" s="65"/>
      <c r="GI24" s="65"/>
      <c r="GJ24" s="66"/>
      <c r="GK24" s="62"/>
      <c r="GL24" s="62"/>
      <c r="GM24" s="78"/>
      <c r="GN24" s="78"/>
      <c r="GO24" s="78"/>
      <c r="GP24" s="79"/>
      <c r="GQ24" s="63"/>
      <c r="GR24" s="63"/>
      <c r="GS24" s="63"/>
      <c r="GT24" s="63"/>
      <c r="GU24" s="63"/>
      <c r="GV24" s="63"/>
      <c r="GW24" s="64"/>
      <c r="GX24" s="65"/>
      <c r="GY24" s="65"/>
      <c r="GZ24" s="66"/>
      <c r="HA24" s="62"/>
      <c r="HB24" s="62"/>
      <c r="HC24" s="78"/>
      <c r="HD24" s="78"/>
      <c r="HE24" s="78"/>
      <c r="HF24" s="79"/>
      <c r="HG24" s="63"/>
      <c r="HH24" s="63"/>
      <c r="HI24" s="63"/>
      <c r="HJ24" s="63"/>
      <c r="HK24" s="63"/>
      <c r="HL24" s="63"/>
      <c r="HM24" s="64"/>
      <c r="HN24" s="65"/>
      <c r="HO24" s="65"/>
      <c r="HP24" s="66"/>
      <c r="HQ24" s="62"/>
      <c r="HR24" s="62"/>
      <c r="HS24" s="78"/>
      <c r="HT24" s="78"/>
      <c r="HU24" s="78"/>
      <c r="HV24" s="79"/>
      <c r="HW24" s="63"/>
      <c r="HX24" s="63"/>
      <c r="HY24" s="63"/>
      <c r="HZ24" s="63"/>
      <c r="IA24" s="63"/>
      <c r="IB24" s="63"/>
      <c r="IC24" s="64"/>
      <c r="ID24" s="65"/>
      <c r="IE24" s="65"/>
      <c r="IF24" s="66"/>
      <c r="IG24" s="62"/>
      <c r="IH24" s="62"/>
      <c r="II24" s="78"/>
      <c r="IJ24" s="78"/>
      <c r="IK24" s="78"/>
      <c r="IL24" s="79"/>
      <c r="IM24" s="63"/>
      <c r="IN24" s="63"/>
      <c r="IO24" s="63"/>
      <c r="IP24" s="63"/>
      <c r="IQ24" s="63"/>
      <c r="IR24" s="63"/>
    </row>
    <row r="25" spans="1:21" ht="29.25" customHeight="1">
      <c r="A25" s="50"/>
      <c r="B25" s="51" t="s">
        <v>13</v>
      </c>
      <c r="C25" s="25" t="s">
        <v>15</v>
      </c>
      <c r="D25" s="105" t="s">
        <v>35</v>
      </c>
      <c r="E25" s="41"/>
      <c r="F25" s="27"/>
      <c r="G25" s="28">
        <f t="shared" si="3"/>
        <v>544265.7</v>
      </c>
      <c r="H25" s="107">
        <v>0</v>
      </c>
      <c r="I25" s="69">
        <f t="shared" si="5"/>
        <v>17000</v>
      </c>
      <c r="J25" s="29">
        <v>17000</v>
      </c>
      <c r="K25" s="42"/>
      <c r="L25" s="29"/>
      <c r="M25" s="42"/>
      <c r="N25" s="42"/>
      <c r="O25" s="42"/>
      <c r="P25" s="42"/>
      <c r="Q25" s="70">
        <f>SUM(R25:U25)</f>
        <v>527265.7</v>
      </c>
      <c r="R25" s="42">
        <f>(T25*20/80)+((T25*100/80)*22%)</f>
        <v>181517.7</v>
      </c>
      <c r="S25" s="42"/>
      <c r="T25" s="42">
        <v>345748</v>
      </c>
      <c r="U25" s="42"/>
    </row>
    <row r="26" spans="1:21" ht="27.75" customHeight="1">
      <c r="A26" s="50"/>
      <c r="B26" s="112">
        <v>900</v>
      </c>
      <c r="C26" s="25">
        <v>90004</v>
      </c>
      <c r="D26" s="105" t="s">
        <v>36</v>
      </c>
      <c r="E26" s="41"/>
      <c r="F26" s="27"/>
      <c r="G26" s="28">
        <f t="shared" si="3"/>
        <v>25604.575</v>
      </c>
      <c r="H26" s="100">
        <v>0</v>
      </c>
      <c r="I26" s="69">
        <f t="shared" si="5"/>
        <v>1200</v>
      </c>
      <c r="J26" s="60">
        <v>1200</v>
      </c>
      <c r="K26" s="60"/>
      <c r="L26" s="60"/>
      <c r="M26" s="60"/>
      <c r="N26" s="60"/>
      <c r="O26" s="60"/>
      <c r="P26" s="60"/>
      <c r="Q26" s="102">
        <f>SUM(R26:U26)</f>
        <v>24404.575</v>
      </c>
      <c r="R26" s="42">
        <f>(T26*20/80)+((T26*100/80)*22%)</f>
        <v>8401.575</v>
      </c>
      <c r="S26" s="60"/>
      <c r="T26" s="42">
        <v>16003</v>
      </c>
      <c r="U26" s="60"/>
    </row>
    <row r="27" spans="1:21" ht="33" customHeight="1" thickBot="1">
      <c r="A27" s="50"/>
      <c r="B27" s="51">
        <v>926</v>
      </c>
      <c r="C27" s="25" t="s">
        <v>34</v>
      </c>
      <c r="D27" s="105" t="s">
        <v>37</v>
      </c>
      <c r="E27" s="41"/>
      <c r="F27" s="27"/>
      <c r="G27" s="28">
        <f t="shared" si="3"/>
        <v>136835.6</v>
      </c>
      <c r="H27" s="100">
        <v>0</v>
      </c>
      <c r="I27" s="69">
        <f t="shared" si="5"/>
        <v>5100</v>
      </c>
      <c r="J27" s="29">
        <v>5100</v>
      </c>
      <c r="K27" s="60"/>
      <c r="L27" s="29"/>
      <c r="M27" s="60"/>
      <c r="N27" s="60"/>
      <c r="O27" s="60"/>
      <c r="P27" s="60"/>
      <c r="Q27" s="70">
        <f>SUM(R27:U27)</f>
        <v>131735.6</v>
      </c>
      <c r="R27" s="42">
        <f>(T27*20/80)+((T27*100/80)*22%)</f>
        <v>45351.6</v>
      </c>
      <c r="S27" s="60"/>
      <c r="T27" s="42">
        <v>86384</v>
      </c>
      <c r="U27" s="60"/>
    </row>
    <row r="28" spans="1:252" s="67" customFormat="1" ht="50.25" customHeight="1" thickBot="1">
      <c r="A28" s="19">
        <v>11</v>
      </c>
      <c r="B28" s="20"/>
      <c r="C28" s="20"/>
      <c r="D28" s="21" t="s">
        <v>42</v>
      </c>
      <c r="E28" s="22" t="s">
        <v>9</v>
      </c>
      <c r="F28" s="23" t="s">
        <v>30</v>
      </c>
      <c r="G28" s="39">
        <f aca="true" t="shared" si="7" ref="G28:G33">H28+I28+Q28</f>
        <v>41500</v>
      </c>
      <c r="H28" s="39"/>
      <c r="I28" s="71">
        <f t="shared" si="5"/>
        <v>21500</v>
      </c>
      <c r="J28" s="40">
        <f>SUM(J29:J32)</f>
        <v>21500</v>
      </c>
      <c r="K28" s="40">
        <f aca="true" t="shared" si="8" ref="K28:P28">SUM(K29:K32)</f>
        <v>0</v>
      </c>
      <c r="L28" s="40">
        <f t="shared" si="8"/>
        <v>0</v>
      </c>
      <c r="M28" s="40">
        <f t="shared" si="8"/>
        <v>0</v>
      </c>
      <c r="N28" s="40">
        <f t="shared" si="8"/>
        <v>0</v>
      </c>
      <c r="O28" s="40">
        <f t="shared" si="8"/>
        <v>0</v>
      </c>
      <c r="P28" s="40">
        <f t="shared" si="8"/>
        <v>0</v>
      </c>
      <c r="Q28" s="71">
        <f>SUM(Q29:Q32)</f>
        <v>20000</v>
      </c>
      <c r="R28" s="40">
        <f>SUM(R29:R32)</f>
        <v>20000</v>
      </c>
      <c r="S28" s="40">
        <f>SUM(S29:S32)</f>
        <v>0</v>
      </c>
      <c r="T28" s="40">
        <f>SUM(T29:T32)</f>
        <v>0</v>
      </c>
      <c r="U28" s="40">
        <f>SUM(U29:U32)</f>
        <v>0</v>
      </c>
      <c r="V28"/>
      <c r="W28"/>
      <c r="X28"/>
      <c r="Y28"/>
      <c r="Z28" s="63"/>
      <c r="AA28" s="63"/>
      <c r="AB28" s="63"/>
      <c r="AC28" s="64"/>
      <c r="AD28" s="65"/>
      <c r="AE28" s="65"/>
      <c r="AF28" s="66"/>
      <c r="AG28" s="62"/>
      <c r="AH28" s="62"/>
      <c r="AI28" s="78"/>
      <c r="AJ28" s="78"/>
      <c r="AK28" s="78"/>
      <c r="AL28" s="79"/>
      <c r="AM28" s="63"/>
      <c r="AN28" s="63"/>
      <c r="AO28" s="63"/>
      <c r="AP28" s="63"/>
      <c r="AQ28" s="63"/>
      <c r="AR28" s="63"/>
      <c r="AS28" s="64"/>
      <c r="AT28" s="65"/>
      <c r="AU28" s="65"/>
      <c r="AV28" s="66"/>
      <c r="AW28" s="62"/>
      <c r="AX28" s="62"/>
      <c r="AY28" s="78"/>
      <c r="AZ28" s="78"/>
      <c r="BA28" s="78"/>
      <c r="BB28" s="79"/>
      <c r="BC28" s="63"/>
      <c r="BD28" s="63"/>
      <c r="BE28" s="63"/>
      <c r="BF28" s="63"/>
      <c r="BG28" s="63"/>
      <c r="BH28" s="63"/>
      <c r="BI28" s="64"/>
      <c r="BJ28" s="65"/>
      <c r="BK28" s="65"/>
      <c r="BL28" s="66"/>
      <c r="BM28" s="62"/>
      <c r="BN28" s="62"/>
      <c r="BO28" s="78"/>
      <c r="BP28" s="78"/>
      <c r="BQ28" s="78"/>
      <c r="BR28" s="79"/>
      <c r="BS28" s="63"/>
      <c r="BT28" s="63"/>
      <c r="BU28" s="63"/>
      <c r="BV28" s="63"/>
      <c r="BW28" s="63"/>
      <c r="BX28" s="63"/>
      <c r="BY28" s="64"/>
      <c r="BZ28" s="65"/>
      <c r="CA28" s="65"/>
      <c r="CB28" s="66"/>
      <c r="CC28" s="62"/>
      <c r="CD28" s="62"/>
      <c r="CE28" s="78"/>
      <c r="CF28" s="78"/>
      <c r="CG28" s="78"/>
      <c r="CH28" s="79"/>
      <c r="CI28" s="63"/>
      <c r="CJ28" s="63"/>
      <c r="CK28" s="63"/>
      <c r="CL28" s="63"/>
      <c r="CM28" s="63"/>
      <c r="CN28" s="63"/>
      <c r="CO28" s="64"/>
      <c r="CP28" s="65"/>
      <c r="CQ28" s="65"/>
      <c r="CR28" s="66"/>
      <c r="CS28" s="62"/>
      <c r="CT28" s="62"/>
      <c r="CU28" s="78"/>
      <c r="CV28" s="78"/>
      <c r="CW28" s="78"/>
      <c r="CX28" s="79"/>
      <c r="CY28" s="63"/>
      <c r="CZ28" s="63"/>
      <c r="DA28" s="63"/>
      <c r="DB28" s="63"/>
      <c r="DC28" s="63"/>
      <c r="DD28" s="63"/>
      <c r="DE28" s="64"/>
      <c r="DF28" s="65"/>
      <c r="DG28" s="65"/>
      <c r="DH28" s="66"/>
      <c r="DI28" s="62"/>
      <c r="DJ28" s="62"/>
      <c r="DK28" s="78"/>
      <c r="DL28" s="78"/>
      <c r="DM28" s="78"/>
      <c r="DN28" s="79"/>
      <c r="DO28" s="63"/>
      <c r="DP28" s="63"/>
      <c r="DQ28" s="63"/>
      <c r="DR28" s="63"/>
      <c r="DS28" s="63"/>
      <c r="DT28" s="63"/>
      <c r="DU28" s="64"/>
      <c r="DV28" s="65"/>
      <c r="DW28" s="65"/>
      <c r="DX28" s="66"/>
      <c r="DY28" s="62"/>
      <c r="DZ28" s="62"/>
      <c r="EA28" s="78"/>
      <c r="EB28" s="78"/>
      <c r="EC28" s="78"/>
      <c r="ED28" s="79"/>
      <c r="EE28" s="63"/>
      <c r="EF28" s="63"/>
      <c r="EG28" s="63"/>
      <c r="EH28" s="63"/>
      <c r="EI28" s="63"/>
      <c r="EJ28" s="63"/>
      <c r="EK28" s="64"/>
      <c r="EL28" s="65"/>
      <c r="EM28" s="65"/>
      <c r="EN28" s="66"/>
      <c r="EO28" s="62"/>
      <c r="EP28" s="62"/>
      <c r="EQ28" s="78"/>
      <c r="ER28" s="78"/>
      <c r="ES28" s="78"/>
      <c r="ET28" s="79"/>
      <c r="EU28" s="63"/>
      <c r="EV28" s="63"/>
      <c r="EW28" s="63"/>
      <c r="EX28" s="63"/>
      <c r="EY28" s="63"/>
      <c r="EZ28" s="63"/>
      <c r="FA28" s="64"/>
      <c r="FB28" s="65"/>
      <c r="FC28" s="65"/>
      <c r="FD28" s="66"/>
      <c r="FE28" s="62"/>
      <c r="FF28" s="62"/>
      <c r="FG28" s="78"/>
      <c r="FH28" s="78"/>
      <c r="FI28" s="78"/>
      <c r="FJ28" s="79"/>
      <c r="FK28" s="63"/>
      <c r="FL28" s="63"/>
      <c r="FM28" s="63"/>
      <c r="FN28" s="63"/>
      <c r="FO28" s="63"/>
      <c r="FP28" s="63"/>
      <c r="FQ28" s="64"/>
      <c r="FR28" s="65"/>
      <c r="FS28" s="65"/>
      <c r="FT28" s="66"/>
      <c r="FU28" s="62"/>
      <c r="FV28" s="62"/>
      <c r="FW28" s="78"/>
      <c r="FX28" s="78"/>
      <c r="FY28" s="78"/>
      <c r="FZ28" s="79"/>
      <c r="GA28" s="63"/>
      <c r="GB28" s="63"/>
      <c r="GC28" s="63"/>
      <c r="GD28" s="63"/>
      <c r="GE28" s="63"/>
      <c r="GF28" s="63"/>
      <c r="GG28" s="64"/>
      <c r="GH28" s="65"/>
      <c r="GI28" s="65"/>
      <c r="GJ28" s="66"/>
      <c r="GK28" s="62"/>
      <c r="GL28" s="62"/>
      <c r="GM28" s="78"/>
      <c r="GN28" s="78"/>
      <c r="GO28" s="78"/>
      <c r="GP28" s="79"/>
      <c r="GQ28" s="63"/>
      <c r="GR28" s="63"/>
      <c r="GS28" s="63"/>
      <c r="GT28" s="63"/>
      <c r="GU28" s="63"/>
      <c r="GV28" s="63"/>
      <c r="GW28" s="64"/>
      <c r="GX28" s="65"/>
      <c r="GY28" s="65"/>
      <c r="GZ28" s="66"/>
      <c r="HA28" s="62"/>
      <c r="HB28" s="62"/>
      <c r="HC28" s="78"/>
      <c r="HD28" s="78"/>
      <c r="HE28" s="78"/>
      <c r="HF28" s="79"/>
      <c r="HG28" s="63"/>
      <c r="HH28" s="63"/>
      <c r="HI28" s="63"/>
      <c r="HJ28" s="63"/>
      <c r="HK28" s="63"/>
      <c r="HL28" s="63"/>
      <c r="HM28" s="64"/>
      <c r="HN28" s="65"/>
      <c r="HO28" s="65"/>
      <c r="HP28" s="66"/>
      <c r="HQ28" s="62"/>
      <c r="HR28" s="62"/>
      <c r="HS28" s="78"/>
      <c r="HT28" s="78"/>
      <c r="HU28" s="78"/>
      <c r="HV28" s="79"/>
      <c r="HW28" s="63"/>
      <c r="HX28" s="63"/>
      <c r="HY28" s="63"/>
      <c r="HZ28" s="63"/>
      <c r="IA28" s="63"/>
      <c r="IB28" s="63"/>
      <c r="IC28" s="64"/>
      <c r="ID28" s="65"/>
      <c r="IE28" s="65"/>
      <c r="IF28" s="66"/>
      <c r="IG28" s="62"/>
      <c r="IH28" s="62"/>
      <c r="II28" s="78"/>
      <c r="IJ28" s="78"/>
      <c r="IK28" s="78"/>
      <c r="IL28" s="79"/>
      <c r="IM28" s="63"/>
      <c r="IN28" s="63"/>
      <c r="IO28" s="63"/>
      <c r="IP28" s="63"/>
      <c r="IQ28" s="63"/>
      <c r="IR28" s="63"/>
    </row>
    <row r="29" spans="1:21" ht="43.5" customHeight="1">
      <c r="A29" s="50"/>
      <c r="B29" s="112">
        <v>750</v>
      </c>
      <c r="C29" s="25">
        <v>75023</v>
      </c>
      <c r="D29" s="105" t="s">
        <v>43</v>
      </c>
      <c r="E29" s="41"/>
      <c r="F29" s="27"/>
      <c r="G29" s="28">
        <f t="shared" si="7"/>
        <v>17500</v>
      </c>
      <c r="H29" s="100">
        <v>0</v>
      </c>
      <c r="I29" s="69">
        <f t="shared" si="5"/>
        <v>10500</v>
      </c>
      <c r="J29" s="60">
        <v>10500</v>
      </c>
      <c r="K29" s="60"/>
      <c r="L29" s="60"/>
      <c r="M29" s="60"/>
      <c r="N29" s="60"/>
      <c r="O29" s="60"/>
      <c r="P29" s="60"/>
      <c r="Q29" s="102">
        <f>SUM(R29:U29)</f>
        <v>7000</v>
      </c>
      <c r="R29" s="42">
        <v>7000</v>
      </c>
      <c r="S29" s="60"/>
      <c r="T29" s="42">
        <v>0</v>
      </c>
      <c r="U29" s="60"/>
    </row>
    <row r="30" spans="1:252" s="67" customFormat="1" ht="58.5" customHeight="1">
      <c r="A30" s="96"/>
      <c r="B30" s="114" t="s">
        <v>16</v>
      </c>
      <c r="C30" s="97">
        <v>80101</v>
      </c>
      <c r="D30" s="105" t="s">
        <v>44</v>
      </c>
      <c r="E30" s="41"/>
      <c r="F30" s="27"/>
      <c r="G30" s="28">
        <f t="shared" si="7"/>
        <v>9000</v>
      </c>
      <c r="H30" s="100">
        <v>0</v>
      </c>
      <c r="I30" s="69">
        <f t="shared" si="5"/>
        <v>4000</v>
      </c>
      <c r="J30" s="101">
        <v>4000</v>
      </c>
      <c r="K30" s="101"/>
      <c r="L30" s="101"/>
      <c r="M30" s="101"/>
      <c r="N30" s="98"/>
      <c r="O30" s="98"/>
      <c r="P30" s="99"/>
      <c r="Q30" s="102">
        <f>SUM(R30:U30)</f>
        <v>5000</v>
      </c>
      <c r="R30" s="115">
        <v>5000</v>
      </c>
      <c r="S30" s="98"/>
      <c r="T30" s="98"/>
      <c r="U30" s="98"/>
      <c r="V30"/>
      <c r="W30"/>
      <c r="X30"/>
      <c r="Y30"/>
      <c r="Z30" s="63"/>
      <c r="AA30" s="63"/>
      <c r="AB30" s="63"/>
      <c r="AC30" s="64"/>
      <c r="AD30" s="65"/>
      <c r="AE30" s="65"/>
      <c r="AF30" s="66"/>
      <c r="AG30" s="62"/>
      <c r="AH30" s="62"/>
      <c r="AI30" s="78"/>
      <c r="AJ30" s="78"/>
      <c r="AK30" s="78"/>
      <c r="AL30" s="79"/>
      <c r="AM30" s="63"/>
      <c r="AN30" s="63"/>
      <c r="AO30" s="63"/>
      <c r="AP30" s="63"/>
      <c r="AQ30" s="63"/>
      <c r="AR30" s="63"/>
      <c r="AS30" s="64"/>
      <c r="AT30" s="65"/>
      <c r="AU30" s="65"/>
      <c r="AV30" s="66"/>
      <c r="AW30" s="62"/>
      <c r="AX30" s="62"/>
      <c r="AY30" s="78"/>
      <c r="AZ30" s="78"/>
      <c r="BA30" s="78"/>
      <c r="BB30" s="79"/>
      <c r="BC30" s="63"/>
      <c r="BD30" s="63"/>
      <c r="BE30" s="63"/>
      <c r="BF30" s="63"/>
      <c r="BG30" s="63"/>
      <c r="BH30" s="63"/>
      <c r="BI30" s="64"/>
      <c r="BJ30" s="65"/>
      <c r="BK30" s="65"/>
      <c r="BL30" s="66"/>
      <c r="BM30" s="62"/>
      <c r="BN30" s="62"/>
      <c r="BO30" s="78"/>
      <c r="BP30" s="78"/>
      <c r="BQ30" s="78"/>
      <c r="BR30" s="79"/>
      <c r="BS30" s="63"/>
      <c r="BT30" s="63"/>
      <c r="BU30" s="63"/>
      <c r="BV30" s="63"/>
      <c r="BW30" s="63"/>
      <c r="BX30" s="63"/>
      <c r="BY30" s="64"/>
      <c r="BZ30" s="65"/>
      <c r="CA30" s="65"/>
      <c r="CB30" s="66"/>
      <c r="CC30" s="62"/>
      <c r="CD30" s="62"/>
      <c r="CE30" s="78"/>
      <c r="CF30" s="78"/>
      <c r="CG30" s="78"/>
      <c r="CH30" s="79"/>
      <c r="CI30" s="63"/>
      <c r="CJ30" s="63"/>
      <c r="CK30" s="63"/>
      <c r="CL30" s="63"/>
      <c r="CM30" s="63"/>
      <c r="CN30" s="63"/>
      <c r="CO30" s="64"/>
      <c r="CP30" s="65"/>
      <c r="CQ30" s="65"/>
      <c r="CR30" s="66"/>
      <c r="CS30" s="62"/>
      <c r="CT30" s="62"/>
      <c r="CU30" s="78"/>
      <c r="CV30" s="78"/>
      <c r="CW30" s="78"/>
      <c r="CX30" s="79"/>
      <c r="CY30" s="63"/>
      <c r="CZ30" s="63"/>
      <c r="DA30" s="63"/>
      <c r="DB30" s="63"/>
      <c r="DC30" s="63"/>
      <c r="DD30" s="63"/>
      <c r="DE30" s="64"/>
      <c r="DF30" s="65"/>
      <c r="DG30" s="65"/>
      <c r="DH30" s="66"/>
      <c r="DI30" s="62"/>
      <c r="DJ30" s="62"/>
      <c r="DK30" s="78"/>
      <c r="DL30" s="78"/>
      <c r="DM30" s="78"/>
      <c r="DN30" s="79"/>
      <c r="DO30" s="63"/>
      <c r="DP30" s="63"/>
      <c r="DQ30" s="63"/>
      <c r="DR30" s="63"/>
      <c r="DS30" s="63"/>
      <c r="DT30" s="63"/>
      <c r="DU30" s="64"/>
      <c r="DV30" s="65"/>
      <c r="DW30" s="65"/>
      <c r="DX30" s="66"/>
      <c r="DY30" s="62"/>
      <c r="DZ30" s="62"/>
      <c r="EA30" s="78"/>
      <c r="EB30" s="78"/>
      <c r="EC30" s="78"/>
      <c r="ED30" s="79"/>
      <c r="EE30" s="63"/>
      <c r="EF30" s="63"/>
      <c r="EG30" s="63"/>
      <c r="EH30" s="63"/>
      <c r="EI30" s="63"/>
      <c r="EJ30" s="63"/>
      <c r="EK30" s="64"/>
      <c r="EL30" s="65"/>
      <c r="EM30" s="65"/>
      <c r="EN30" s="66"/>
      <c r="EO30" s="62"/>
      <c r="EP30" s="62"/>
      <c r="EQ30" s="78"/>
      <c r="ER30" s="78"/>
      <c r="ES30" s="78"/>
      <c r="ET30" s="79"/>
      <c r="EU30" s="63"/>
      <c r="EV30" s="63"/>
      <c r="EW30" s="63"/>
      <c r="EX30" s="63"/>
      <c r="EY30" s="63"/>
      <c r="EZ30" s="63"/>
      <c r="FA30" s="64"/>
      <c r="FB30" s="65"/>
      <c r="FC30" s="65"/>
      <c r="FD30" s="66"/>
      <c r="FE30" s="62"/>
      <c r="FF30" s="62"/>
      <c r="FG30" s="78"/>
      <c r="FH30" s="78"/>
      <c r="FI30" s="78"/>
      <c r="FJ30" s="79"/>
      <c r="FK30" s="63"/>
      <c r="FL30" s="63"/>
      <c r="FM30" s="63"/>
      <c r="FN30" s="63"/>
      <c r="FO30" s="63"/>
      <c r="FP30" s="63"/>
      <c r="FQ30" s="64"/>
      <c r="FR30" s="65"/>
      <c r="FS30" s="65"/>
      <c r="FT30" s="66"/>
      <c r="FU30" s="62"/>
      <c r="FV30" s="62"/>
      <c r="FW30" s="78"/>
      <c r="FX30" s="78"/>
      <c r="FY30" s="78"/>
      <c r="FZ30" s="79"/>
      <c r="GA30" s="63"/>
      <c r="GB30" s="63"/>
      <c r="GC30" s="63"/>
      <c r="GD30" s="63"/>
      <c r="GE30" s="63"/>
      <c r="GF30" s="63"/>
      <c r="GG30" s="64"/>
      <c r="GH30" s="65"/>
      <c r="GI30" s="65"/>
      <c r="GJ30" s="66"/>
      <c r="GK30" s="62"/>
      <c r="GL30" s="62"/>
      <c r="GM30" s="78"/>
      <c r="GN30" s="78"/>
      <c r="GO30" s="78"/>
      <c r="GP30" s="79"/>
      <c r="GQ30" s="63"/>
      <c r="GR30" s="63"/>
      <c r="GS30" s="63"/>
      <c r="GT30" s="63"/>
      <c r="GU30" s="63"/>
      <c r="GV30" s="63"/>
      <c r="GW30" s="64"/>
      <c r="GX30" s="65"/>
      <c r="GY30" s="65"/>
      <c r="GZ30" s="66"/>
      <c r="HA30" s="62"/>
      <c r="HB30" s="62"/>
      <c r="HC30" s="78"/>
      <c r="HD30" s="78"/>
      <c r="HE30" s="78"/>
      <c r="HF30" s="79"/>
      <c r="HG30" s="63"/>
      <c r="HH30" s="63"/>
      <c r="HI30" s="63"/>
      <c r="HJ30" s="63"/>
      <c r="HK30" s="63"/>
      <c r="HL30" s="63"/>
      <c r="HM30" s="64"/>
      <c r="HN30" s="65"/>
      <c r="HO30" s="65"/>
      <c r="HP30" s="66"/>
      <c r="HQ30" s="62"/>
      <c r="HR30" s="62"/>
      <c r="HS30" s="78"/>
      <c r="HT30" s="78"/>
      <c r="HU30" s="78"/>
      <c r="HV30" s="79"/>
      <c r="HW30" s="63"/>
      <c r="HX30" s="63"/>
      <c r="HY30" s="63"/>
      <c r="HZ30" s="63"/>
      <c r="IA30" s="63"/>
      <c r="IB30" s="63"/>
      <c r="IC30" s="64"/>
      <c r="ID30" s="65"/>
      <c r="IE30" s="65"/>
      <c r="IF30" s="66"/>
      <c r="IG30" s="62"/>
      <c r="IH30" s="62"/>
      <c r="II30" s="78"/>
      <c r="IJ30" s="78"/>
      <c r="IK30" s="78"/>
      <c r="IL30" s="79"/>
      <c r="IM30" s="63"/>
      <c r="IN30" s="63"/>
      <c r="IO30" s="63"/>
      <c r="IP30" s="63"/>
      <c r="IQ30" s="63"/>
      <c r="IR30" s="63"/>
    </row>
    <row r="31" spans="1:252" s="67" customFormat="1" ht="58.5" customHeight="1">
      <c r="A31" s="96"/>
      <c r="B31" s="114" t="s">
        <v>16</v>
      </c>
      <c r="C31" s="97">
        <v>80101</v>
      </c>
      <c r="D31" s="105" t="s">
        <v>45</v>
      </c>
      <c r="E31" s="41"/>
      <c r="F31" s="27"/>
      <c r="G31" s="28">
        <f t="shared" si="7"/>
        <v>8500</v>
      </c>
      <c r="H31" s="116">
        <v>0</v>
      </c>
      <c r="I31" s="69">
        <f t="shared" si="5"/>
        <v>3500</v>
      </c>
      <c r="J31" s="101">
        <v>3500</v>
      </c>
      <c r="K31" s="101"/>
      <c r="L31" s="101"/>
      <c r="M31" s="101"/>
      <c r="N31" s="98"/>
      <c r="O31" s="98"/>
      <c r="P31" s="99"/>
      <c r="Q31" s="102">
        <f>SUM(R31:U31)</f>
        <v>5000</v>
      </c>
      <c r="R31" s="115">
        <v>5000</v>
      </c>
      <c r="S31" s="98"/>
      <c r="T31" s="98"/>
      <c r="U31" s="98"/>
      <c r="V31"/>
      <c r="W31"/>
      <c r="X31"/>
      <c r="Y31"/>
      <c r="Z31" s="63"/>
      <c r="AA31" s="63"/>
      <c r="AB31" s="63"/>
      <c r="AC31" s="64"/>
      <c r="AD31" s="65"/>
      <c r="AE31" s="65"/>
      <c r="AF31" s="66"/>
      <c r="AG31" s="62"/>
      <c r="AH31" s="62"/>
      <c r="AI31" s="78"/>
      <c r="AJ31" s="78"/>
      <c r="AK31" s="78"/>
      <c r="AL31" s="79"/>
      <c r="AM31" s="63"/>
      <c r="AN31" s="63"/>
      <c r="AO31" s="63"/>
      <c r="AP31" s="63"/>
      <c r="AQ31" s="63"/>
      <c r="AR31" s="63"/>
      <c r="AS31" s="64"/>
      <c r="AT31" s="65"/>
      <c r="AU31" s="65"/>
      <c r="AV31" s="66"/>
      <c r="AW31" s="62"/>
      <c r="AX31" s="62"/>
      <c r="AY31" s="78"/>
      <c r="AZ31" s="78"/>
      <c r="BA31" s="78"/>
      <c r="BB31" s="79"/>
      <c r="BC31" s="63"/>
      <c r="BD31" s="63"/>
      <c r="BE31" s="63"/>
      <c r="BF31" s="63"/>
      <c r="BG31" s="63"/>
      <c r="BH31" s="63"/>
      <c r="BI31" s="64"/>
      <c r="BJ31" s="65"/>
      <c r="BK31" s="65"/>
      <c r="BL31" s="66"/>
      <c r="BM31" s="62"/>
      <c r="BN31" s="62"/>
      <c r="BO31" s="78"/>
      <c r="BP31" s="78"/>
      <c r="BQ31" s="78"/>
      <c r="BR31" s="79"/>
      <c r="BS31" s="63"/>
      <c r="BT31" s="63"/>
      <c r="BU31" s="63"/>
      <c r="BV31" s="63"/>
      <c r="BW31" s="63"/>
      <c r="BX31" s="63"/>
      <c r="BY31" s="64"/>
      <c r="BZ31" s="65"/>
      <c r="CA31" s="65"/>
      <c r="CB31" s="66"/>
      <c r="CC31" s="62"/>
      <c r="CD31" s="62"/>
      <c r="CE31" s="78"/>
      <c r="CF31" s="78"/>
      <c r="CG31" s="78"/>
      <c r="CH31" s="79"/>
      <c r="CI31" s="63"/>
      <c r="CJ31" s="63"/>
      <c r="CK31" s="63"/>
      <c r="CL31" s="63"/>
      <c r="CM31" s="63"/>
      <c r="CN31" s="63"/>
      <c r="CO31" s="64"/>
      <c r="CP31" s="65"/>
      <c r="CQ31" s="65"/>
      <c r="CR31" s="66"/>
      <c r="CS31" s="62"/>
      <c r="CT31" s="62"/>
      <c r="CU31" s="78"/>
      <c r="CV31" s="78"/>
      <c r="CW31" s="78"/>
      <c r="CX31" s="79"/>
      <c r="CY31" s="63"/>
      <c r="CZ31" s="63"/>
      <c r="DA31" s="63"/>
      <c r="DB31" s="63"/>
      <c r="DC31" s="63"/>
      <c r="DD31" s="63"/>
      <c r="DE31" s="64"/>
      <c r="DF31" s="65"/>
      <c r="DG31" s="65"/>
      <c r="DH31" s="66"/>
      <c r="DI31" s="62"/>
      <c r="DJ31" s="62"/>
      <c r="DK31" s="78"/>
      <c r="DL31" s="78"/>
      <c r="DM31" s="78"/>
      <c r="DN31" s="79"/>
      <c r="DO31" s="63"/>
      <c r="DP31" s="63"/>
      <c r="DQ31" s="63"/>
      <c r="DR31" s="63"/>
      <c r="DS31" s="63"/>
      <c r="DT31" s="63"/>
      <c r="DU31" s="64"/>
      <c r="DV31" s="65"/>
      <c r="DW31" s="65"/>
      <c r="DX31" s="66"/>
      <c r="DY31" s="62"/>
      <c r="DZ31" s="62"/>
      <c r="EA31" s="78"/>
      <c r="EB31" s="78"/>
      <c r="EC31" s="78"/>
      <c r="ED31" s="79"/>
      <c r="EE31" s="63"/>
      <c r="EF31" s="63"/>
      <c r="EG31" s="63"/>
      <c r="EH31" s="63"/>
      <c r="EI31" s="63"/>
      <c r="EJ31" s="63"/>
      <c r="EK31" s="64"/>
      <c r="EL31" s="65"/>
      <c r="EM31" s="65"/>
      <c r="EN31" s="66"/>
      <c r="EO31" s="62"/>
      <c r="EP31" s="62"/>
      <c r="EQ31" s="78"/>
      <c r="ER31" s="78"/>
      <c r="ES31" s="78"/>
      <c r="ET31" s="79"/>
      <c r="EU31" s="63"/>
      <c r="EV31" s="63"/>
      <c r="EW31" s="63"/>
      <c r="EX31" s="63"/>
      <c r="EY31" s="63"/>
      <c r="EZ31" s="63"/>
      <c r="FA31" s="64"/>
      <c r="FB31" s="65"/>
      <c r="FC31" s="65"/>
      <c r="FD31" s="66"/>
      <c r="FE31" s="62"/>
      <c r="FF31" s="62"/>
      <c r="FG31" s="78"/>
      <c r="FH31" s="78"/>
      <c r="FI31" s="78"/>
      <c r="FJ31" s="79"/>
      <c r="FK31" s="63"/>
      <c r="FL31" s="63"/>
      <c r="FM31" s="63"/>
      <c r="FN31" s="63"/>
      <c r="FO31" s="63"/>
      <c r="FP31" s="63"/>
      <c r="FQ31" s="64"/>
      <c r="FR31" s="65"/>
      <c r="FS31" s="65"/>
      <c r="FT31" s="66"/>
      <c r="FU31" s="62"/>
      <c r="FV31" s="62"/>
      <c r="FW31" s="78"/>
      <c r="FX31" s="78"/>
      <c r="FY31" s="78"/>
      <c r="FZ31" s="79"/>
      <c r="GA31" s="63"/>
      <c r="GB31" s="63"/>
      <c r="GC31" s="63"/>
      <c r="GD31" s="63"/>
      <c r="GE31" s="63"/>
      <c r="GF31" s="63"/>
      <c r="GG31" s="64"/>
      <c r="GH31" s="65"/>
      <c r="GI31" s="65"/>
      <c r="GJ31" s="66"/>
      <c r="GK31" s="62"/>
      <c r="GL31" s="62"/>
      <c r="GM31" s="78"/>
      <c r="GN31" s="78"/>
      <c r="GO31" s="78"/>
      <c r="GP31" s="79"/>
      <c r="GQ31" s="63"/>
      <c r="GR31" s="63"/>
      <c r="GS31" s="63"/>
      <c r="GT31" s="63"/>
      <c r="GU31" s="63"/>
      <c r="GV31" s="63"/>
      <c r="GW31" s="64"/>
      <c r="GX31" s="65"/>
      <c r="GY31" s="65"/>
      <c r="GZ31" s="66"/>
      <c r="HA31" s="62"/>
      <c r="HB31" s="62"/>
      <c r="HC31" s="78"/>
      <c r="HD31" s="78"/>
      <c r="HE31" s="78"/>
      <c r="HF31" s="79"/>
      <c r="HG31" s="63"/>
      <c r="HH31" s="63"/>
      <c r="HI31" s="63"/>
      <c r="HJ31" s="63"/>
      <c r="HK31" s="63"/>
      <c r="HL31" s="63"/>
      <c r="HM31" s="64"/>
      <c r="HN31" s="65"/>
      <c r="HO31" s="65"/>
      <c r="HP31" s="66"/>
      <c r="HQ31" s="62"/>
      <c r="HR31" s="62"/>
      <c r="HS31" s="78"/>
      <c r="HT31" s="78"/>
      <c r="HU31" s="78"/>
      <c r="HV31" s="79"/>
      <c r="HW31" s="63"/>
      <c r="HX31" s="63"/>
      <c r="HY31" s="63"/>
      <c r="HZ31" s="63"/>
      <c r="IA31" s="63"/>
      <c r="IB31" s="63"/>
      <c r="IC31" s="64"/>
      <c r="ID31" s="65"/>
      <c r="IE31" s="65"/>
      <c r="IF31" s="66"/>
      <c r="IG31" s="62"/>
      <c r="IH31" s="62"/>
      <c r="II31" s="78"/>
      <c r="IJ31" s="78"/>
      <c r="IK31" s="78"/>
      <c r="IL31" s="79"/>
      <c r="IM31" s="63"/>
      <c r="IN31" s="63"/>
      <c r="IO31" s="63"/>
      <c r="IP31" s="63"/>
      <c r="IQ31" s="63"/>
      <c r="IR31" s="63"/>
    </row>
    <row r="32" spans="1:252" s="67" customFormat="1" ht="58.5" customHeight="1" thickBot="1">
      <c r="A32" s="96"/>
      <c r="B32" s="114" t="s">
        <v>16</v>
      </c>
      <c r="C32" s="97">
        <v>80104</v>
      </c>
      <c r="D32" s="105" t="s">
        <v>46</v>
      </c>
      <c r="E32" s="41"/>
      <c r="F32" s="27"/>
      <c r="G32" s="28">
        <f t="shared" si="7"/>
        <v>6500</v>
      </c>
      <c r="H32" s="36">
        <v>0</v>
      </c>
      <c r="I32" s="69">
        <f t="shared" si="5"/>
        <v>3500</v>
      </c>
      <c r="J32" s="101">
        <v>3500</v>
      </c>
      <c r="K32" s="101"/>
      <c r="L32" s="101"/>
      <c r="M32" s="101"/>
      <c r="N32" s="98"/>
      <c r="O32" s="98"/>
      <c r="P32" s="99"/>
      <c r="Q32" s="102">
        <f>SUM(R32:U32)</f>
        <v>3000</v>
      </c>
      <c r="R32" s="115">
        <v>3000</v>
      </c>
      <c r="S32" s="98"/>
      <c r="T32" s="98"/>
      <c r="U32" s="98"/>
      <c r="V32"/>
      <c r="W32"/>
      <c r="X32"/>
      <c r="Y32"/>
      <c r="Z32" s="63"/>
      <c r="AA32" s="63"/>
      <c r="AB32" s="63"/>
      <c r="AC32" s="64"/>
      <c r="AD32" s="65"/>
      <c r="AE32" s="65"/>
      <c r="AF32" s="66"/>
      <c r="AG32" s="62"/>
      <c r="AH32" s="62"/>
      <c r="AI32" s="78"/>
      <c r="AJ32" s="78"/>
      <c r="AK32" s="78"/>
      <c r="AL32" s="79"/>
      <c r="AM32" s="63"/>
      <c r="AN32" s="63"/>
      <c r="AO32" s="63"/>
      <c r="AP32" s="63"/>
      <c r="AQ32" s="63"/>
      <c r="AR32" s="63"/>
      <c r="AS32" s="64"/>
      <c r="AT32" s="65"/>
      <c r="AU32" s="65"/>
      <c r="AV32" s="66"/>
      <c r="AW32" s="62"/>
      <c r="AX32" s="62"/>
      <c r="AY32" s="78"/>
      <c r="AZ32" s="78"/>
      <c r="BA32" s="78"/>
      <c r="BB32" s="79"/>
      <c r="BC32" s="63"/>
      <c r="BD32" s="63"/>
      <c r="BE32" s="63"/>
      <c r="BF32" s="63"/>
      <c r="BG32" s="63"/>
      <c r="BH32" s="63"/>
      <c r="BI32" s="64"/>
      <c r="BJ32" s="65"/>
      <c r="BK32" s="65"/>
      <c r="BL32" s="66"/>
      <c r="BM32" s="62"/>
      <c r="BN32" s="62"/>
      <c r="BO32" s="78"/>
      <c r="BP32" s="78"/>
      <c r="BQ32" s="78"/>
      <c r="BR32" s="79"/>
      <c r="BS32" s="63"/>
      <c r="BT32" s="63"/>
      <c r="BU32" s="63"/>
      <c r="BV32" s="63"/>
      <c r="BW32" s="63"/>
      <c r="BX32" s="63"/>
      <c r="BY32" s="64"/>
      <c r="BZ32" s="65"/>
      <c r="CA32" s="65"/>
      <c r="CB32" s="66"/>
      <c r="CC32" s="62"/>
      <c r="CD32" s="62"/>
      <c r="CE32" s="78"/>
      <c r="CF32" s="78"/>
      <c r="CG32" s="78"/>
      <c r="CH32" s="79"/>
      <c r="CI32" s="63"/>
      <c r="CJ32" s="63"/>
      <c r="CK32" s="63"/>
      <c r="CL32" s="63"/>
      <c r="CM32" s="63"/>
      <c r="CN32" s="63"/>
      <c r="CO32" s="64"/>
      <c r="CP32" s="65"/>
      <c r="CQ32" s="65"/>
      <c r="CR32" s="66"/>
      <c r="CS32" s="62"/>
      <c r="CT32" s="62"/>
      <c r="CU32" s="78"/>
      <c r="CV32" s="78"/>
      <c r="CW32" s="78"/>
      <c r="CX32" s="79"/>
      <c r="CY32" s="63"/>
      <c r="CZ32" s="63"/>
      <c r="DA32" s="63"/>
      <c r="DB32" s="63"/>
      <c r="DC32" s="63"/>
      <c r="DD32" s="63"/>
      <c r="DE32" s="64"/>
      <c r="DF32" s="65"/>
      <c r="DG32" s="65"/>
      <c r="DH32" s="66"/>
      <c r="DI32" s="62"/>
      <c r="DJ32" s="62"/>
      <c r="DK32" s="78"/>
      <c r="DL32" s="78"/>
      <c r="DM32" s="78"/>
      <c r="DN32" s="79"/>
      <c r="DO32" s="63"/>
      <c r="DP32" s="63"/>
      <c r="DQ32" s="63"/>
      <c r="DR32" s="63"/>
      <c r="DS32" s="63"/>
      <c r="DT32" s="63"/>
      <c r="DU32" s="64"/>
      <c r="DV32" s="65"/>
      <c r="DW32" s="65"/>
      <c r="DX32" s="66"/>
      <c r="DY32" s="62"/>
      <c r="DZ32" s="62"/>
      <c r="EA32" s="78"/>
      <c r="EB32" s="78"/>
      <c r="EC32" s="78"/>
      <c r="ED32" s="79"/>
      <c r="EE32" s="63"/>
      <c r="EF32" s="63"/>
      <c r="EG32" s="63"/>
      <c r="EH32" s="63"/>
      <c r="EI32" s="63"/>
      <c r="EJ32" s="63"/>
      <c r="EK32" s="64"/>
      <c r="EL32" s="65"/>
      <c r="EM32" s="65"/>
      <c r="EN32" s="66"/>
      <c r="EO32" s="62"/>
      <c r="EP32" s="62"/>
      <c r="EQ32" s="78"/>
      <c r="ER32" s="78"/>
      <c r="ES32" s="78"/>
      <c r="ET32" s="79"/>
      <c r="EU32" s="63"/>
      <c r="EV32" s="63"/>
      <c r="EW32" s="63"/>
      <c r="EX32" s="63"/>
      <c r="EY32" s="63"/>
      <c r="EZ32" s="63"/>
      <c r="FA32" s="64"/>
      <c r="FB32" s="65"/>
      <c r="FC32" s="65"/>
      <c r="FD32" s="66"/>
      <c r="FE32" s="62"/>
      <c r="FF32" s="62"/>
      <c r="FG32" s="78"/>
      <c r="FH32" s="78"/>
      <c r="FI32" s="78"/>
      <c r="FJ32" s="79"/>
      <c r="FK32" s="63"/>
      <c r="FL32" s="63"/>
      <c r="FM32" s="63"/>
      <c r="FN32" s="63"/>
      <c r="FO32" s="63"/>
      <c r="FP32" s="63"/>
      <c r="FQ32" s="64"/>
      <c r="FR32" s="65"/>
      <c r="FS32" s="65"/>
      <c r="FT32" s="66"/>
      <c r="FU32" s="62"/>
      <c r="FV32" s="62"/>
      <c r="FW32" s="78"/>
      <c r="FX32" s="78"/>
      <c r="FY32" s="78"/>
      <c r="FZ32" s="79"/>
      <c r="GA32" s="63"/>
      <c r="GB32" s="63"/>
      <c r="GC32" s="63"/>
      <c r="GD32" s="63"/>
      <c r="GE32" s="63"/>
      <c r="GF32" s="63"/>
      <c r="GG32" s="64"/>
      <c r="GH32" s="65"/>
      <c r="GI32" s="65"/>
      <c r="GJ32" s="66"/>
      <c r="GK32" s="62"/>
      <c r="GL32" s="62"/>
      <c r="GM32" s="78"/>
      <c r="GN32" s="78"/>
      <c r="GO32" s="78"/>
      <c r="GP32" s="79"/>
      <c r="GQ32" s="63"/>
      <c r="GR32" s="63"/>
      <c r="GS32" s="63"/>
      <c r="GT32" s="63"/>
      <c r="GU32" s="63"/>
      <c r="GV32" s="63"/>
      <c r="GW32" s="64"/>
      <c r="GX32" s="65"/>
      <c r="GY32" s="65"/>
      <c r="GZ32" s="66"/>
      <c r="HA32" s="62"/>
      <c r="HB32" s="62"/>
      <c r="HC32" s="78"/>
      <c r="HD32" s="78"/>
      <c r="HE32" s="78"/>
      <c r="HF32" s="79"/>
      <c r="HG32" s="63"/>
      <c r="HH32" s="63"/>
      <c r="HI32" s="63"/>
      <c r="HJ32" s="63"/>
      <c r="HK32" s="63"/>
      <c r="HL32" s="63"/>
      <c r="HM32" s="64"/>
      <c r="HN32" s="65"/>
      <c r="HO32" s="65"/>
      <c r="HP32" s="66"/>
      <c r="HQ32" s="62"/>
      <c r="HR32" s="62"/>
      <c r="HS32" s="78"/>
      <c r="HT32" s="78"/>
      <c r="HU32" s="78"/>
      <c r="HV32" s="79"/>
      <c r="HW32" s="63"/>
      <c r="HX32" s="63"/>
      <c r="HY32" s="63"/>
      <c r="HZ32" s="63"/>
      <c r="IA32" s="63"/>
      <c r="IB32" s="63"/>
      <c r="IC32" s="64"/>
      <c r="ID32" s="65"/>
      <c r="IE32" s="65"/>
      <c r="IF32" s="66"/>
      <c r="IG32" s="62"/>
      <c r="IH32" s="62"/>
      <c r="II32" s="78"/>
      <c r="IJ32" s="78"/>
      <c r="IK32" s="78"/>
      <c r="IL32" s="79"/>
      <c r="IM32" s="63"/>
      <c r="IN32" s="63"/>
      <c r="IO32" s="63"/>
      <c r="IP32" s="63"/>
      <c r="IQ32" s="63"/>
      <c r="IR32" s="63"/>
    </row>
    <row r="33" spans="1:21" s="44" customFormat="1" ht="34.5" customHeight="1" thickBot="1">
      <c r="A33" s="142" t="s">
        <v>18</v>
      </c>
      <c r="B33" s="143"/>
      <c r="C33" s="144"/>
      <c r="D33" s="144"/>
      <c r="E33" s="144"/>
      <c r="F33" s="145"/>
      <c r="G33" s="39">
        <f t="shared" si="7"/>
        <v>5446281.875</v>
      </c>
      <c r="H33" s="43">
        <f>H$21+H$13+H$24+H28</f>
        <v>70806</v>
      </c>
      <c r="I33" s="94">
        <f aca="true" t="shared" si="9" ref="I33:U33">I$21+I$13+I24+I28</f>
        <v>2877315</v>
      </c>
      <c r="J33" s="43">
        <f t="shared" si="9"/>
        <v>384037</v>
      </c>
      <c r="K33" s="43">
        <f t="shared" si="9"/>
        <v>1486706</v>
      </c>
      <c r="L33" s="43">
        <f t="shared" si="9"/>
        <v>53524</v>
      </c>
      <c r="M33" s="43">
        <f t="shared" si="9"/>
        <v>278914</v>
      </c>
      <c r="N33" s="43">
        <f t="shared" si="9"/>
        <v>287579</v>
      </c>
      <c r="O33" s="43">
        <f t="shared" si="9"/>
        <v>183035</v>
      </c>
      <c r="P33" s="43">
        <f t="shared" si="9"/>
        <v>203520</v>
      </c>
      <c r="Q33" s="94">
        <f t="shared" si="9"/>
        <v>2498160.875</v>
      </c>
      <c r="R33" s="43">
        <f t="shared" si="9"/>
        <v>1129878.875</v>
      </c>
      <c r="S33" s="43">
        <f t="shared" si="9"/>
        <v>96913</v>
      </c>
      <c r="T33" s="43">
        <f t="shared" si="9"/>
        <v>1174889</v>
      </c>
      <c r="U33" s="43">
        <f t="shared" si="9"/>
        <v>96480</v>
      </c>
    </row>
    <row r="34" spans="1:8" ht="15.75">
      <c r="A34" s="45"/>
      <c r="B34" s="45"/>
      <c r="C34" s="46"/>
      <c r="D34" s="47"/>
      <c r="E34" s="48"/>
      <c r="F34" s="49"/>
      <c r="G34" s="45"/>
      <c r="H34" s="45"/>
    </row>
    <row r="35" spans="1:8" ht="15.75" hidden="1">
      <c r="A35" s="45"/>
      <c r="B35" s="45"/>
      <c r="C35" s="46"/>
      <c r="D35" s="47"/>
      <c r="E35" s="48"/>
      <c r="F35" s="49"/>
      <c r="G35" s="45"/>
      <c r="H35" s="45"/>
    </row>
    <row r="36" spans="1:8" ht="15.75">
      <c r="A36" s="45"/>
      <c r="B36" s="45"/>
      <c r="C36" s="46"/>
      <c r="D36" s="47"/>
      <c r="E36" s="45"/>
      <c r="F36" s="46"/>
      <c r="G36" s="45"/>
      <c r="H36" s="45"/>
    </row>
    <row r="37" ht="15.75">
      <c r="D37" s="47"/>
    </row>
    <row r="38" ht="9.75" customHeight="1"/>
  </sheetData>
  <mergeCells count="5">
    <mergeCell ref="I6:Q6"/>
    <mergeCell ref="A33:F33"/>
    <mergeCell ref="Q7:U8"/>
    <mergeCell ref="R9:U9"/>
    <mergeCell ref="M9:P9"/>
  </mergeCells>
  <printOptions/>
  <pageMargins left="0.3937007874015748" right="0.3937007874015748" top="0.1968503937007874" bottom="0.1968503937007874" header="0" footer="0"/>
  <pageSetup fitToWidth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Radzanów</cp:lastModifiedBy>
  <cp:lastPrinted>2005-11-30T17:01:54Z</cp:lastPrinted>
  <dcterms:created xsi:type="dcterms:W3CDTF">2004-04-29T10:30:09Z</dcterms:created>
  <dcterms:modified xsi:type="dcterms:W3CDTF">2005-12-27T10:51:10Z</dcterms:modified>
  <cp:category/>
  <cp:version/>
  <cp:contentType/>
  <cp:contentStatus/>
</cp:coreProperties>
</file>