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2022" sheetId="1" r:id="rId1"/>
    <sheet name="2022_3mln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6" i="2" l="1"/>
  <c r="D162" i="2"/>
  <c r="C162" i="2"/>
  <c r="D161" i="2"/>
  <c r="D160" i="2"/>
  <c r="D159" i="2"/>
  <c r="C159" i="2"/>
  <c r="D158" i="2"/>
  <c r="D157" i="2"/>
  <c r="D156" i="2"/>
  <c r="C156" i="2"/>
  <c r="C163" i="2" s="1"/>
  <c r="D155" i="2"/>
  <c r="D154" i="2"/>
  <c r="D153" i="2"/>
  <c r="D152" i="2"/>
  <c r="D151" i="2"/>
  <c r="D149" i="2"/>
  <c r="C149" i="2"/>
  <c r="D148" i="2"/>
  <c r="D147" i="2"/>
  <c r="D146" i="2"/>
  <c r="C146" i="2"/>
  <c r="D145" i="2"/>
  <c r="D144" i="2"/>
  <c r="D143" i="2"/>
  <c r="C143" i="2"/>
  <c r="D142" i="2"/>
  <c r="D141" i="2"/>
  <c r="D140" i="2"/>
  <c r="D139" i="2"/>
  <c r="D138" i="2"/>
  <c r="D136" i="2"/>
  <c r="C136" i="2"/>
  <c r="D135" i="2"/>
  <c r="D134" i="2"/>
  <c r="D133" i="2"/>
  <c r="C133" i="2"/>
  <c r="D132" i="2"/>
  <c r="D131" i="2"/>
  <c r="D130" i="2"/>
  <c r="C130" i="2"/>
  <c r="D129" i="2"/>
  <c r="D128" i="2"/>
  <c r="D127" i="2"/>
  <c r="D126" i="2"/>
  <c r="D125" i="2"/>
  <c r="D123" i="2"/>
  <c r="C123" i="2"/>
  <c r="D122" i="2"/>
  <c r="D121" i="2"/>
  <c r="D120" i="2"/>
  <c r="C120" i="2"/>
  <c r="D119" i="2"/>
  <c r="D118" i="2"/>
  <c r="D117" i="2"/>
  <c r="C117" i="2"/>
  <c r="C124" i="2" s="1"/>
  <c r="D116" i="2"/>
  <c r="D115" i="2"/>
  <c r="D114" i="2"/>
  <c r="D113" i="2"/>
  <c r="D112" i="2"/>
  <c r="D110" i="2"/>
  <c r="D109" i="2"/>
  <c r="D108" i="2"/>
  <c r="D107" i="2"/>
  <c r="D106" i="2"/>
  <c r="D105" i="2"/>
  <c r="D104" i="2"/>
  <c r="C104" i="2"/>
  <c r="C107" i="2" s="1"/>
  <c r="C110" i="2" s="1"/>
  <c r="D103" i="2"/>
  <c r="D102" i="2"/>
  <c r="D101" i="2"/>
  <c r="D100" i="2"/>
  <c r="D99" i="2"/>
  <c r="D97" i="2"/>
  <c r="D96" i="2"/>
  <c r="D95" i="2"/>
  <c r="D94" i="2"/>
  <c r="C94" i="2"/>
  <c r="C97" i="2" s="1"/>
  <c r="D93" i="2"/>
  <c r="D92" i="2"/>
  <c r="D91" i="2"/>
  <c r="C91" i="2"/>
  <c r="D90" i="2"/>
  <c r="D89" i="2"/>
  <c r="D88" i="2"/>
  <c r="D87" i="2"/>
  <c r="D86" i="2"/>
  <c r="D84" i="2"/>
  <c r="D83" i="2"/>
  <c r="D82" i="2"/>
  <c r="D81" i="2"/>
  <c r="D80" i="2"/>
  <c r="D79" i="2"/>
  <c r="D78" i="2"/>
  <c r="C78" i="2"/>
  <c r="C81" i="2" s="1"/>
  <c r="C84" i="2" s="1"/>
  <c r="D77" i="2"/>
  <c r="D76" i="2"/>
  <c r="D75" i="2"/>
  <c r="D74" i="2"/>
  <c r="D70" i="2"/>
  <c r="D69" i="2"/>
  <c r="D68" i="2"/>
  <c r="C68" i="2"/>
  <c r="C72" i="2" s="1"/>
  <c r="D67" i="2"/>
  <c r="D66" i="2"/>
  <c r="D65" i="2"/>
  <c r="D64" i="2"/>
  <c r="D63" i="2"/>
  <c r="D62" i="2"/>
  <c r="D61" i="2"/>
  <c r="D60" i="2"/>
  <c r="C59" i="2"/>
  <c r="D58" i="2"/>
  <c r="D57" i="2"/>
  <c r="D56" i="2"/>
  <c r="D55" i="2"/>
  <c r="D54" i="2"/>
  <c r="D53" i="2"/>
  <c r="D52" i="2"/>
  <c r="D51" i="2"/>
  <c r="D50" i="2"/>
  <c r="D49" i="2"/>
  <c r="D48" i="2"/>
  <c r="D47" i="2"/>
  <c r="C46" i="2"/>
  <c r="D45" i="2"/>
  <c r="D44" i="2"/>
  <c r="D43" i="2"/>
  <c r="D42" i="2"/>
  <c r="D41" i="2"/>
  <c r="D40" i="2"/>
  <c r="D39" i="2"/>
  <c r="D38" i="2"/>
  <c r="D37" i="2"/>
  <c r="D36" i="2"/>
  <c r="D35" i="2"/>
  <c r="D34" i="2"/>
  <c r="C33" i="2"/>
  <c r="D32" i="2"/>
  <c r="D31" i="2"/>
  <c r="D30" i="2"/>
  <c r="D29" i="2"/>
  <c r="D28" i="2"/>
  <c r="D27" i="2"/>
  <c r="D26" i="2"/>
  <c r="D25" i="2"/>
  <c r="D24" i="2"/>
  <c r="D23" i="2"/>
  <c r="D22" i="2"/>
  <c r="D21" i="2"/>
  <c r="B21" i="2"/>
  <c r="B22" i="2" s="1"/>
  <c r="C20" i="2"/>
  <c r="B20" i="2"/>
  <c r="D19" i="2"/>
  <c r="E19" i="2" s="1"/>
  <c r="F19" i="2" s="1"/>
  <c r="D18" i="2"/>
  <c r="F156" i="1"/>
  <c r="C152" i="1"/>
  <c r="C149" i="1"/>
  <c r="C146" i="1"/>
  <c r="C139" i="1"/>
  <c r="C136" i="1"/>
  <c r="C133" i="1"/>
  <c r="C126" i="1"/>
  <c r="C123" i="1"/>
  <c r="C120" i="1"/>
  <c r="C97" i="1"/>
  <c r="D152" i="1"/>
  <c r="D151" i="1"/>
  <c r="D150" i="1"/>
  <c r="D149" i="1"/>
  <c r="C153" i="1"/>
  <c r="D148" i="1"/>
  <c r="D147" i="1"/>
  <c r="D146" i="1"/>
  <c r="D145" i="1"/>
  <c r="D144" i="1"/>
  <c r="D143" i="1"/>
  <c r="D142" i="1"/>
  <c r="D141" i="1"/>
  <c r="D139" i="1"/>
  <c r="D138" i="1"/>
  <c r="D137" i="1"/>
  <c r="D136" i="1"/>
  <c r="D135" i="1"/>
  <c r="D134" i="1"/>
  <c r="D133" i="1"/>
  <c r="C140" i="1"/>
  <c r="D132" i="1"/>
  <c r="D131" i="1"/>
  <c r="D130" i="1"/>
  <c r="D129" i="1"/>
  <c r="D128" i="1"/>
  <c r="D126" i="1"/>
  <c r="D125" i="1"/>
  <c r="D124" i="1"/>
  <c r="D123" i="1"/>
  <c r="C127" i="1"/>
  <c r="D122" i="1"/>
  <c r="D121" i="1"/>
  <c r="D120" i="1"/>
  <c r="D119" i="1"/>
  <c r="D118" i="1"/>
  <c r="D117" i="1"/>
  <c r="D116" i="1"/>
  <c r="D115" i="1"/>
  <c r="D113" i="1"/>
  <c r="D112" i="1"/>
  <c r="D111" i="1"/>
  <c r="D110" i="1"/>
  <c r="D109" i="1"/>
  <c r="D108" i="1"/>
  <c r="D107" i="1"/>
  <c r="C107" i="1"/>
  <c r="C110" i="1" s="1"/>
  <c r="C113" i="1" s="1"/>
  <c r="D106" i="1"/>
  <c r="D105" i="1"/>
  <c r="D104" i="1"/>
  <c r="D103" i="1"/>
  <c r="D102" i="1"/>
  <c r="D100" i="1"/>
  <c r="C100" i="1"/>
  <c r="D99" i="1"/>
  <c r="D98" i="1"/>
  <c r="D97" i="1"/>
  <c r="D96" i="1"/>
  <c r="D95" i="1"/>
  <c r="D94" i="1"/>
  <c r="C94" i="1"/>
  <c r="D93" i="1"/>
  <c r="D92" i="1"/>
  <c r="D91" i="1"/>
  <c r="D90" i="1"/>
  <c r="D89" i="1"/>
  <c r="D87" i="1"/>
  <c r="D86" i="1"/>
  <c r="D85" i="1"/>
  <c r="D84" i="1"/>
  <c r="D83" i="1"/>
  <c r="D82" i="1"/>
  <c r="D81" i="1"/>
  <c r="C81" i="1"/>
  <c r="D80" i="1"/>
  <c r="D79" i="1"/>
  <c r="D78" i="1"/>
  <c r="D77" i="1"/>
  <c r="D73" i="1"/>
  <c r="D72" i="1"/>
  <c r="D71" i="1"/>
  <c r="C71" i="1"/>
  <c r="C75" i="1" s="1"/>
  <c r="D70" i="1"/>
  <c r="D69" i="1"/>
  <c r="D68" i="1"/>
  <c r="D67" i="1"/>
  <c r="D66" i="1"/>
  <c r="D65" i="1"/>
  <c r="D64" i="1"/>
  <c r="D63" i="1"/>
  <c r="C62" i="1"/>
  <c r="D61" i="1"/>
  <c r="D60" i="1"/>
  <c r="D59" i="1"/>
  <c r="D58" i="1"/>
  <c r="D57" i="1"/>
  <c r="D56" i="1"/>
  <c r="D55" i="1"/>
  <c r="D54" i="1"/>
  <c r="D53" i="1"/>
  <c r="D52" i="1"/>
  <c r="D51" i="1"/>
  <c r="D50" i="1"/>
  <c r="C49" i="1"/>
  <c r="D48" i="1"/>
  <c r="D47" i="1"/>
  <c r="D46" i="1"/>
  <c r="D45" i="1"/>
  <c r="D44" i="1"/>
  <c r="D43" i="1"/>
  <c r="D42" i="1"/>
  <c r="D41" i="1"/>
  <c r="D40" i="1"/>
  <c r="D39" i="1"/>
  <c r="D38" i="1"/>
  <c r="D37" i="1"/>
  <c r="C36" i="1"/>
  <c r="D35" i="1"/>
  <c r="D34" i="1"/>
  <c r="D33" i="1"/>
  <c r="D32" i="1"/>
  <c r="D31" i="1"/>
  <c r="D30" i="1"/>
  <c r="D29" i="1"/>
  <c r="D28" i="1"/>
  <c r="D27" i="1"/>
  <c r="D26" i="1"/>
  <c r="D25" i="1"/>
  <c r="D24" i="1"/>
  <c r="C23" i="1"/>
  <c r="D22" i="1"/>
  <c r="D21" i="1"/>
  <c r="D20" i="1"/>
  <c r="D19" i="1"/>
  <c r="D18" i="1"/>
  <c r="D23" i="1"/>
  <c r="D163" i="2" l="1"/>
  <c r="C150" i="2"/>
  <c r="D46" i="2"/>
  <c r="D111" i="2"/>
  <c r="D59" i="2"/>
  <c r="D72" i="2"/>
  <c r="D124" i="2"/>
  <c r="D33" i="2"/>
  <c r="E22" i="2"/>
  <c r="F22" i="2" s="1"/>
  <c r="B23" i="2"/>
  <c r="D85" i="2"/>
  <c r="C98" i="2"/>
  <c r="D137" i="2"/>
  <c r="D20" i="2"/>
  <c r="D150" i="2"/>
  <c r="E21" i="2"/>
  <c r="D98" i="2"/>
  <c r="C137" i="2"/>
  <c r="C85" i="2"/>
  <c r="C111" i="2"/>
  <c r="D140" i="1"/>
  <c r="D36" i="1"/>
  <c r="D101" i="1"/>
  <c r="D49" i="1"/>
  <c r="D62" i="1"/>
  <c r="D127" i="1"/>
  <c r="C84" i="1"/>
  <c r="C87" i="1" s="1"/>
  <c r="D75" i="1"/>
  <c r="D88" i="1"/>
  <c r="D114" i="1"/>
  <c r="C101" i="1"/>
  <c r="C114" i="1"/>
  <c r="D153" i="1"/>
  <c r="E17" i="2" l="1"/>
  <c r="F17" i="2" s="1"/>
  <c r="E18" i="2"/>
  <c r="F18" i="2" s="1"/>
  <c r="F21" i="2"/>
  <c r="E23" i="2"/>
  <c r="F23" i="2" s="1"/>
  <c r="B24" i="2"/>
  <c r="C88" i="1"/>
  <c r="F20" i="2" l="1"/>
  <c r="E24" i="2"/>
  <c r="F24" i="2" s="1"/>
  <c r="B25" i="2"/>
  <c r="E20" i="2"/>
  <c r="B18" i="1"/>
  <c r="E18" i="1" s="1"/>
  <c r="E17" i="1"/>
  <c r="F17" i="1" s="1"/>
  <c r="E25" i="2" l="1"/>
  <c r="B26" i="2"/>
  <c r="B19" i="1"/>
  <c r="F18" i="1"/>
  <c r="E26" i="2" l="1"/>
  <c r="F26" i="2" s="1"/>
  <c r="B27" i="2"/>
  <c r="F25" i="2"/>
  <c r="B20" i="1"/>
  <c r="B21" i="1" s="1"/>
  <c r="E19" i="1"/>
  <c r="F19" i="1" s="1"/>
  <c r="E27" i="2" l="1"/>
  <c r="F27" i="2" s="1"/>
  <c r="B28" i="2"/>
  <c r="E20" i="1"/>
  <c r="F20" i="1" s="1"/>
  <c r="E28" i="2" l="1"/>
  <c r="B29" i="2"/>
  <c r="E21" i="1"/>
  <c r="F21" i="1" s="1"/>
  <c r="F28" i="2" l="1"/>
  <c r="E29" i="2"/>
  <c r="F29" i="2" s="1"/>
  <c r="B30" i="2"/>
  <c r="E22" i="1"/>
  <c r="F22" i="1" s="1"/>
  <c r="F23" i="1" s="1"/>
  <c r="B24" i="1"/>
  <c r="B23" i="1"/>
  <c r="E30" i="2" l="1"/>
  <c r="F30" i="2" s="1"/>
  <c r="B31" i="2"/>
  <c r="E23" i="1"/>
  <c r="B25" i="1"/>
  <c r="E24" i="1"/>
  <c r="F24" i="1" s="1"/>
  <c r="E31" i="2" l="1"/>
  <c r="F31" i="2" s="1"/>
  <c r="B32" i="2"/>
  <c r="B26" i="1"/>
  <c r="E25" i="1"/>
  <c r="F25" i="1" s="1"/>
  <c r="E32" i="2" l="1"/>
  <c r="B34" i="2"/>
  <c r="B33" i="2"/>
  <c r="E26" i="1"/>
  <c r="F26" i="1" s="1"/>
  <c r="B27" i="1"/>
  <c r="B35" i="2" l="1"/>
  <c r="E34" i="2"/>
  <c r="F32" i="2"/>
  <c r="F33" i="2" s="1"/>
  <c r="E33" i="2"/>
  <c r="B28" i="1"/>
  <c r="E27" i="1"/>
  <c r="F27" i="1" s="1"/>
  <c r="B36" i="2" l="1"/>
  <c r="E35" i="2"/>
  <c r="F35" i="2" s="1"/>
  <c r="F34" i="2"/>
  <c r="B29" i="1"/>
  <c r="E28" i="1"/>
  <c r="F28" i="1" s="1"/>
  <c r="B37" i="2" l="1"/>
  <c r="E36" i="2"/>
  <c r="F36" i="2" s="1"/>
  <c r="B30" i="1"/>
  <c r="E29" i="1"/>
  <c r="F29" i="1" s="1"/>
  <c r="B38" i="2" l="1"/>
  <c r="E37" i="2"/>
  <c r="F37" i="2" s="1"/>
  <c r="E30" i="1"/>
  <c r="F30" i="1" s="1"/>
  <c r="B31" i="1"/>
  <c r="B39" i="2" l="1"/>
  <c r="E38" i="2"/>
  <c r="B32" i="1"/>
  <c r="E31" i="1"/>
  <c r="F31" i="1" s="1"/>
  <c r="B40" i="2" l="1"/>
  <c r="E39" i="2"/>
  <c r="F39" i="2" s="1"/>
  <c r="F38" i="2"/>
  <c r="B33" i="1"/>
  <c r="E32" i="1"/>
  <c r="F32" i="1" s="1"/>
  <c r="E40" i="2" l="1"/>
  <c r="F40" i="2" s="1"/>
  <c r="B41" i="2"/>
  <c r="B34" i="1"/>
  <c r="E33" i="1"/>
  <c r="F33" i="1" s="1"/>
  <c r="B42" i="2" l="1"/>
  <c r="E41" i="2"/>
  <c r="F41" i="2" s="1"/>
  <c r="E34" i="1"/>
  <c r="B35" i="1"/>
  <c r="E42" i="2" l="1"/>
  <c r="F42" i="2" s="1"/>
  <c r="B43" i="2"/>
  <c r="B36" i="1"/>
  <c r="E35" i="1"/>
  <c r="F35" i="1" s="1"/>
  <c r="B37" i="1"/>
  <c r="F34" i="1"/>
  <c r="B44" i="2" l="1"/>
  <c r="E43" i="2"/>
  <c r="F43" i="2" s="1"/>
  <c r="F36" i="1"/>
  <c r="E37" i="1"/>
  <c r="F37" i="1" s="1"/>
  <c r="B38" i="1"/>
  <c r="E36" i="1"/>
  <c r="E44" i="2" l="1"/>
  <c r="F44" i="2" s="1"/>
  <c r="B45" i="2"/>
  <c r="E38" i="1"/>
  <c r="F38" i="1" s="1"/>
  <c r="B39" i="1"/>
  <c r="B47" i="2" l="1"/>
  <c r="E45" i="2"/>
  <c r="B46" i="2"/>
  <c r="E39" i="1"/>
  <c r="F39" i="1" s="1"/>
  <c r="B40" i="1"/>
  <c r="F45" i="2" l="1"/>
  <c r="F46" i="2" s="1"/>
  <c r="E46" i="2"/>
  <c r="B48" i="2"/>
  <c r="E47" i="2"/>
  <c r="B41" i="1"/>
  <c r="E40" i="1"/>
  <c r="F40" i="1" s="1"/>
  <c r="F47" i="2" l="1"/>
  <c r="B49" i="2"/>
  <c r="E48" i="2"/>
  <c r="F48" i="2" s="1"/>
  <c r="E41" i="1"/>
  <c r="F41" i="1" s="1"/>
  <c r="B42" i="1"/>
  <c r="B50" i="2" l="1"/>
  <c r="E49" i="2"/>
  <c r="F49" i="2" s="1"/>
  <c r="E42" i="1"/>
  <c r="F42" i="1" s="1"/>
  <c r="B43" i="1"/>
  <c r="B51" i="2" l="1"/>
  <c r="E50" i="2"/>
  <c r="F50" i="2" s="1"/>
  <c r="E43" i="1"/>
  <c r="F43" i="1" s="1"/>
  <c r="B44" i="1"/>
  <c r="B52" i="2" l="1"/>
  <c r="E51" i="2"/>
  <c r="F51" i="2" s="1"/>
  <c r="E44" i="1"/>
  <c r="F44" i="1" s="1"/>
  <c r="B45" i="1"/>
  <c r="B53" i="2" l="1"/>
  <c r="E52" i="2"/>
  <c r="F52" i="2" s="1"/>
  <c r="E45" i="1"/>
  <c r="F45" i="1" s="1"/>
  <c r="B46" i="1"/>
  <c r="B54" i="2" l="1"/>
  <c r="E53" i="2"/>
  <c r="F53" i="2" s="1"/>
  <c r="B47" i="1"/>
  <c r="E46" i="1"/>
  <c r="F46" i="1" s="1"/>
  <c r="B55" i="2" l="1"/>
  <c r="E54" i="2"/>
  <c r="F54" i="2" s="1"/>
  <c r="E47" i="1"/>
  <c r="B48" i="1"/>
  <c r="B56" i="2" l="1"/>
  <c r="E55" i="2"/>
  <c r="F55" i="2" s="1"/>
  <c r="E48" i="1"/>
  <c r="F48" i="1" s="1"/>
  <c r="B49" i="1"/>
  <c r="B50" i="1"/>
  <c r="F47" i="1"/>
  <c r="E49" i="1"/>
  <c r="B57" i="2" l="1"/>
  <c r="E56" i="2"/>
  <c r="F56" i="2" s="1"/>
  <c r="E50" i="1"/>
  <c r="F50" i="1" s="1"/>
  <c r="B51" i="1"/>
  <c r="F49" i="1"/>
  <c r="B58" i="2" l="1"/>
  <c r="E57" i="2"/>
  <c r="F57" i="2" s="1"/>
  <c r="E51" i="1"/>
  <c r="F51" i="1" s="1"/>
  <c r="B52" i="1"/>
  <c r="B59" i="2" l="1"/>
  <c r="B60" i="2"/>
  <c r="E58" i="2"/>
  <c r="E52" i="1"/>
  <c r="F52" i="1" s="1"/>
  <c r="B53" i="1"/>
  <c r="B61" i="2" l="1"/>
  <c r="E60" i="2"/>
  <c r="F58" i="2"/>
  <c r="F59" i="2" s="1"/>
  <c r="E59" i="2"/>
  <c r="B54" i="1"/>
  <c r="E53" i="1"/>
  <c r="F53" i="1" s="1"/>
  <c r="F60" i="2" l="1"/>
  <c r="E61" i="2"/>
  <c r="F61" i="2" s="1"/>
  <c r="B62" i="2"/>
  <c r="E54" i="1"/>
  <c r="F54" i="1" s="1"/>
  <c r="B55" i="1"/>
  <c r="B63" i="2" l="1"/>
  <c r="E62" i="2"/>
  <c r="E55" i="1"/>
  <c r="F55" i="1" s="1"/>
  <c r="B56" i="1"/>
  <c r="E63" i="2" l="1"/>
  <c r="F63" i="2" s="1"/>
  <c r="B64" i="2"/>
  <c r="F62" i="2"/>
  <c r="E56" i="1"/>
  <c r="F56" i="1" s="1"/>
  <c r="B57" i="1"/>
  <c r="B65" i="2" l="1"/>
  <c r="E64" i="2"/>
  <c r="F64" i="2" s="1"/>
  <c r="E57" i="1"/>
  <c r="F57" i="1" s="1"/>
  <c r="B58" i="1"/>
  <c r="E65" i="2" l="1"/>
  <c r="F65" i="2" s="1"/>
  <c r="B66" i="2"/>
  <c r="B59" i="1"/>
  <c r="E58" i="1"/>
  <c r="F58" i="1" s="1"/>
  <c r="B67" i="2" l="1"/>
  <c r="E66" i="2"/>
  <c r="F66" i="2" s="1"/>
  <c r="E59" i="1"/>
  <c r="F59" i="1" s="1"/>
  <c r="B60" i="1"/>
  <c r="B68" i="2" l="1"/>
  <c r="E67" i="2"/>
  <c r="F67" i="2" s="1"/>
  <c r="E60" i="1"/>
  <c r="B61" i="1"/>
  <c r="B69" i="2" l="1"/>
  <c r="E68" i="2"/>
  <c r="F68" i="2" s="1"/>
  <c r="E61" i="1"/>
  <c r="F61" i="1" s="1"/>
  <c r="B63" i="1"/>
  <c r="B62" i="1"/>
  <c r="F60" i="1"/>
  <c r="E69" i="2" l="1"/>
  <c r="F69" i="2" s="1"/>
  <c r="B70" i="2"/>
  <c r="F62" i="1"/>
  <c r="E62" i="1"/>
  <c r="B64" i="1"/>
  <c r="E63" i="1"/>
  <c r="F63" i="1" s="1"/>
  <c r="E70" i="2" l="1"/>
  <c r="F70" i="2" s="1"/>
  <c r="B71" i="2"/>
  <c r="B65" i="1"/>
  <c r="E64" i="1"/>
  <c r="F64" i="1" s="1"/>
  <c r="B72" i="2" l="1"/>
  <c r="B73" i="2"/>
  <c r="E71" i="2"/>
  <c r="B66" i="1"/>
  <c r="E65" i="1"/>
  <c r="F65" i="1" s="1"/>
  <c r="F71" i="2" l="1"/>
  <c r="F72" i="2" s="1"/>
  <c r="E72" i="2"/>
  <c r="B74" i="2"/>
  <c r="E73" i="2"/>
  <c r="E66" i="1"/>
  <c r="F66" i="1" s="1"/>
  <c r="B67" i="1"/>
  <c r="F73" i="2" l="1"/>
  <c r="B75" i="2"/>
  <c r="E74" i="2"/>
  <c r="F74" i="2" s="1"/>
  <c r="B68" i="1"/>
  <c r="E67" i="1"/>
  <c r="F67" i="1" s="1"/>
  <c r="B76" i="2" l="1"/>
  <c r="E75" i="2"/>
  <c r="F75" i="2" s="1"/>
  <c r="E68" i="1"/>
  <c r="F68" i="1" s="1"/>
  <c r="B69" i="1"/>
  <c r="B77" i="2" l="1"/>
  <c r="E76" i="2"/>
  <c r="F76" i="2" s="1"/>
  <c r="B70" i="1"/>
  <c r="E69" i="1"/>
  <c r="F69" i="1" s="1"/>
  <c r="B78" i="2" l="1"/>
  <c r="E77" i="2"/>
  <c r="F77" i="2" s="1"/>
  <c r="B71" i="1"/>
  <c r="E70" i="1"/>
  <c r="F70" i="1" s="1"/>
  <c r="B79" i="2" l="1"/>
  <c r="E78" i="2"/>
  <c r="F78" i="2" s="1"/>
  <c r="E71" i="1"/>
  <c r="F71" i="1" s="1"/>
  <c r="B72" i="1"/>
  <c r="B80" i="2" l="1"/>
  <c r="E79" i="2"/>
  <c r="F79" i="2" s="1"/>
  <c r="E72" i="1"/>
  <c r="F72" i="1" s="1"/>
  <c r="B73" i="1"/>
  <c r="B81" i="2" l="1"/>
  <c r="E80" i="2"/>
  <c r="F80" i="2" s="1"/>
  <c r="E73" i="1"/>
  <c r="B74" i="1"/>
  <c r="B82" i="2" l="1"/>
  <c r="E81" i="2"/>
  <c r="F81" i="2" s="1"/>
  <c r="F73" i="1"/>
  <c r="B75" i="1"/>
  <c r="B76" i="1"/>
  <c r="E74" i="1"/>
  <c r="F74" i="1" s="1"/>
  <c r="B83" i="2" l="1"/>
  <c r="E82" i="2"/>
  <c r="F82" i="2" s="1"/>
  <c r="F75" i="1"/>
  <c r="B77" i="1"/>
  <c r="E76" i="1"/>
  <c r="F76" i="1" s="1"/>
  <c r="E75" i="1"/>
  <c r="B84" i="2" l="1"/>
  <c r="E83" i="2"/>
  <c r="F83" i="2" s="1"/>
  <c r="B78" i="1"/>
  <c r="E77" i="1"/>
  <c r="F77" i="1" s="1"/>
  <c r="E84" i="2" l="1"/>
  <c r="B86" i="2"/>
  <c r="B85" i="2"/>
  <c r="B79" i="1"/>
  <c r="E78" i="1"/>
  <c r="F78" i="1" s="1"/>
  <c r="E86" i="2" l="1"/>
  <c r="B87" i="2"/>
  <c r="F84" i="2"/>
  <c r="F85" i="2" s="1"/>
  <c r="E85" i="2"/>
  <c r="E79" i="1"/>
  <c r="F79" i="1" s="1"/>
  <c r="B80" i="1"/>
  <c r="E87" i="2" l="1"/>
  <c r="F87" i="2" s="1"/>
  <c r="B88" i="2"/>
  <c r="F86" i="2"/>
  <c r="E80" i="1"/>
  <c r="F80" i="1" s="1"/>
  <c r="B81" i="1"/>
  <c r="E88" i="2" l="1"/>
  <c r="F88" i="2" s="1"/>
  <c r="B89" i="2"/>
  <c r="E81" i="1"/>
  <c r="F81" i="1" s="1"/>
  <c r="B82" i="1"/>
  <c r="E89" i="2" l="1"/>
  <c r="F89" i="2" s="1"/>
  <c r="B90" i="2"/>
  <c r="E82" i="1"/>
  <c r="F82" i="1" s="1"/>
  <c r="B83" i="1"/>
  <c r="E90" i="2" l="1"/>
  <c r="F90" i="2" s="1"/>
  <c r="B91" i="2"/>
  <c r="E83" i="1"/>
  <c r="F83" i="1" s="1"/>
  <c r="B84" i="1"/>
  <c r="B92" i="2" l="1"/>
  <c r="E91" i="2"/>
  <c r="B85" i="1"/>
  <c r="E84" i="1"/>
  <c r="F84" i="1" s="1"/>
  <c r="F91" i="2" l="1"/>
  <c r="B93" i="2"/>
  <c r="E92" i="2"/>
  <c r="F92" i="2" s="1"/>
  <c r="B86" i="1"/>
  <c r="E85" i="1"/>
  <c r="F85" i="1" s="1"/>
  <c r="B94" i="2" l="1"/>
  <c r="E93" i="2"/>
  <c r="F93" i="2" s="1"/>
  <c r="B87" i="1"/>
  <c r="E86" i="1"/>
  <c r="B95" i="2" l="1"/>
  <c r="E94" i="2"/>
  <c r="F94" i="2" s="1"/>
  <c r="F86" i="1"/>
  <c r="B89" i="1"/>
  <c r="B88" i="1"/>
  <c r="E87" i="1"/>
  <c r="F87" i="1" s="1"/>
  <c r="B96" i="2" l="1"/>
  <c r="E95" i="2"/>
  <c r="F95" i="2" s="1"/>
  <c r="F88" i="1"/>
  <c r="E88" i="1"/>
  <c r="E89" i="1"/>
  <c r="F89" i="1" s="1"/>
  <c r="B90" i="1"/>
  <c r="B97" i="2" l="1"/>
  <c r="E96" i="2"/>
  <c r="F96" i="2" s="1"/>
  <c r="E90" i="1"/>
  <c r="F90" i="1" s="1"/>
  <c r="B91" i="1"/>
  <c r="E97" i="2" l="1"/>
  <c r="B99" i="2"/>
  <c r="B98" i="2"/>
  <c r="E91" i="1"/>
  <c r="F91" i="1" s="1"/>
  <c r="B92" i="1"/>
  <c r="E99" i="2" l="1"/>
  <c r="B100" i="2"/>
  <c r="F97" i="2"/>
  <c r="F98" i="2" s="1"/>
  <c r="E98" i="2"/>
  <c r="E92" i="1"/>
  <c r="F92" i="1" s="1"/>
  <c r="B93" i="1"/>
  <c r="F99" i="2" l="1"/>
  <c r="E100" i="2"/>
  <c r="F100" i="2" s="1"/>
  <c r="B101" i="2"/>
  <c r="E93" i="1"/>
  <c r="F93" i="1" s="1"/>
  <c r="B94" i="1"/>
  <c r="E101" i="2" l="1"/>
  <c r="F101" i="2" s="1"/>
  <c r="B102" i="2"/>
  <c r="E94" i="1"/>
  <c r="F94" i="1" s="1"/>
  <c r="B95" i="1"/>
  <c r="E102" i="2" l="1"/>
  <c r="F102" i="2" s="1"/>
  <c r="B103" i="2"/>
  <c r="E95" i="1"/>
  <c r="F95" i="1" s="1"/>
  <c r="B96" i="1"/>
  <c r="E103" i="2" l="1"/>
  <c r="F103" i="2" s="1"/>
  <c r="B104" i="2"/>
  <c r="E96" i="1"/>
  <c r="F96" i="1" s="1"/>
  <c r="B97" i="1"/>
  <c r="B105" i="2" l="1"/>
  <c r="E104" i="2"/>
  <c r="F104" i="2" s="1"/>
  <c r="B98" i="1"/>
  <c r="E97" i="1"/>
  <c r="F97" i="1" s="1"/>
  <c r="B106" i="2" l="1"/>
  <c r="E105" i="2"/>
  <c r="F105" i="2" s="1"/>
  <c r="B99" i="1"/>
  <c r="E98" i="1"/>
  <c r="F98" i="1" s="1"/>
  <c r="B107" i="2" l="1"/>
  <c r="E106" i="2"/>
  <c r="F106" i="2" s="1"/>
  <c r="B100" i="1"/>
  <c r="E99" i="1"/>
  <c r="F99" i="1" s="1"/>
  <c r="B108" i="2" l="1"/>
  <c r="E107" i="2"/>
  <c r="F107" i="2" s="1"/>
  <c r="B101" i="1"/>
  <c r="E100" i="1"/>
  <c r="F100" i="1" s="1"/>
  <c r="F101" i="1" s="1"/>
  <c r="B102" i="1"/>
  <c r="B109" i="2" l="1"/>
  <c r="E108" i="2"/>
  <c r="F108" i="2" s="1"/>
  <c r="E101" i="1"/>
  <c r="B103" i="1"/>
  <c r="E102" i="1"/>
  <c r="F102" i="1" s="1"/>
  <c r="B110" i="2" l="1"/>
  <c r="E109" i="2"/>
  <c r="F109" i="2" s="1"/>
  <c r="B104" i="1"/>
  <c r="E103" i="1"/>
  <c r="F103" i="1" s="1"/>
  <c r="E110" i="2" l="1"/>
  <c r="B112" i="2"/>
  <c r="B111" i="2"/>
  <c r="B105" i="1"/>
  <c r="E104" i="1"/>
  <c r="F104" i="1" s="1"/>
  <c r="E112" i="2" l="1"/>
  <c r="B113" i="2"/>
  <c r="F110" i="2"/>
  <c r="F111" i="2" s="1"/>
  <c r="E111" i="2"/>
  <c r="E105" i="1"/>
  <c r="F105" i="1" s="1"/>
  <c r="B106" i="1"/>
  <c r="E113" i="2" l="1"/>
  <c r="F113" i="2" s="1"/>
  <c r="B114" i="2"/>
  <c r="F112" i="2"/>
  <c r="E106" i="1"/>
  <c r="F106" i="1" s="1"/>
  <c r="B107" i="1"/>
  <c r="E114" i="2" l="1"/>
  <c r="F114" i="2" s="1"/>
  <c r="B115" i="2"/>
  <c r="E107" i="1"/>
  <c r="F107" i="1" s="1"/>
  <c r="B108" i="1"/>
  <c r="E115" i="2" l="1"/>
  <c r="B116" i="2"/>
  <c r="E108" i="1"/>
  <c r="F108" i="1" s="1"/>
  <c r="B109" i="1"/>
  <c r="E116" i="2" l="1"/>
  <c r="F116" i="2" s="1"/>
  <c r="B117" i="2"/>
  <c r="F115" i="2"/>
  <c r="B110" i="1"/>
  <c r="E109" i="1"/>
  <c r="F109" i="1" s="1"/>
  <c r="B118" i="2" l="1"/>
  <c r="E117" i="2"/>
  <c r="F117" i="2" s="1"/>
  <c r="B111" i="1"/>
  <c r="E110" i="1"/>
  <c r="F110" i="1" s="1"/>
  <c r="B119" i="2" l="1"/>
  <c r="E118" i="2"/>
  <c r="F118" i="2" s="1"/>
  <c r="B112" i="1"/>
  <c r="E111" i="1"/>
  <c r="F111" i="1" s="1"/>
  <c r="B120" i="2" l="1"/>
  <c r="E120" i="2" s="1"/>
  <c r="E119" i="2"/>
  <c r="F119" i="2" s="1"/>
  <c r="B113" i="1"/>
  <c r="E112" i="1"/>
  <c r="F112" i="1" s="1"/>
  <c r="B121" i="2" l="1"/>
  <c r="F120" i="2"/>
  <c r="E113" i="1"/>
  <c r="F113" i="1" s="1"/>
  <c r="F114" i="1" s="1"/>
  <c r="B114" i="1"/>
  <c r="B115" i="1"/>
  <c r="B122" i="2" l="1"/>
  <c r="E121" i="2"/>
  <c r="F121" i="2" s="1"/>
  <c r="E114" i="1"/>
  <c r="B116" i="1"/>
  <c r="E115" i="1"/>
  <c r="F115" i="1" s="1"/>
  <c r="B123" i="2" l="1"/>
  <c r="E122" i="2"/>
  <c r="F122" i="2" s="1"/>
  <c r="E116" i="1"/>
  <c r="F116" i="1" s="1"/>
  <c r="B117" i="1"/>
  <c r="E123" i="2" l="1"/>
  <c r="B125" i="2"/>
  <c r="B124" i="2"/>
  <c r="B118" i="1"/>
  <c r="E117" i="1"/>
  <c r="F117" i="1" s="1"/>
  <c r="E125" i="2" l="1"/>
  <c r="B126" i="2"/>
  <c r="F123" i="2"/>
  <c r="F124" i="2" s="1"/>
  <c r="E124" i="2"/>
  <c r="E118" i="1"/>
  <c r="F118" i="1" s="1"/>
  <c r="B119" i="1"/>
  <c r="E126" i="2" l="1"/>
  <c r="F126" i="2" s="1"/>
  <c r="B127" i="2"/>
  <c r="F125" i="2"/>
  <c r="B120" i="1"/>
  <c r="E119" i="1"/>
  <c r="F119" i="1" s="1"/>
  <c r="E127" i="2" l="1"/>
  <c r="B128" i="2"/>
  <c r="E120" i="1"/>
  <c r="F120" i="1" s="1"/>
  <c r="B121" i="1"/>
  <c r="F127" i="2" l="1"/>
  <c r="E128" i="2"/>
  <c r="F128" i="2" s="1"/>
  <c r="B129" i="2"/>
  <c r="E121" i="1"/>
  <c r="F121" i="1" s="1"/>
  <c r="B122" i="1"/>
  <c r="E129" i="2" l="1"/>
  <c r="F129" i="2" s="1"/>
  <c r="B130" i="2"/>
  <c r="E122" i="1"/>
  <c r="F122" i="1" s="1"/>
  <c r="B123" i="1"/>
  <c r="B131" i="2" l="1"/>
  <c r="E130" i="2"/>
  <c r="E123" i="1"/>
  <c r="F123" i="1" s="1"/>
  <c r="B124" i="1"/>
  <c r="F130" i="2" l="1"/>
  <c r="B132" i="2"/>
  <c r="E131" i="2"/>
  <c r="F131" i="2" s="1"/>
  <c r="E124" i="1"/>
  <c r="F124" i="1" s="1"/>
  <c r="B125" i="1"/>
  <c r="B133" i="2" l="1"/>
  <c r="E132" i="2"/>
  <c r="F132" i="2" s="1"/>
  <c r="E125" i="1"/>
  <c r="B126" i="1"/>
  <c r="B134" i="2" l="1"/>
  <c r="E133" i="2"/>
  <c r="F133" i="2" s="1"/>
  <c r="E126" i="1"/>
  <c r="F126" i="1" s="1"/>
  <c r="B128" i="1"/>
  <c r="B127" i="1"/>
  <c r="F125" i="1"/>
  <c r="B135" i="2" l="1"/>
  <c r="E134" i="2"/>
  <c r="F134" i="2" s="1"/>
  <c r="F127" i="1"/>
  <c r="E127" i="1"/>
  <c r="B129" i="1"/>
  <c r="E128" i="1"/>
  <c r="F128" i="1" s="1"/>
  <c r="B136" i="2" l="1"/>
  <c r="E135" i="2"/>
  <c r="F135" i="2" s="1"/>
  <c r="E129" i="1"/>
  <c r="F129" i="1" s="1"/>
  <c r="B130" i="1"/>
  <c r="E136" i="2" l="1"/>
  <c r="B138" i="2"/>
  <c r="B137" i="2"/>
  <c r="B131" i="1"/>
  <c r="E130" i="1"/>
  <c r="F130" i="1" s="1"/>
  <c r="E138" i="2" l="1"/>
  <c r="B139" i="2"/>
  <c r="F136" i="2"/>
  <c r="F137" i="2" s="1"/>
  <c r="E137" i="2"/>
  <c r="E131" i="1"/>
  <c r="F131" i="1" s="1"/>
  <c r="B132" i="1"/>
  <c r="E139" i="2" l="1"/>
  <c r="F139" i="2" s="1"/>
  <c r="B140" i="2"/>
  <c r="F138" i="2"/>
  <c r="B133" i="1"/>
  <c r="E132" i="1"/>
  <c r="F132" i="1" s="1"/>
  <c r="E140" i="2" l="1"/>
  <c r="F140" i="2" s="1"/>
  <c r="B141" i="2"/>
  <c r="E133" i="1"/>
  <c r="F133" i="1" s="1"/>
  <c r="B134" i="1"/>
  <c r="E141" i="2" l="1"/>
  <c r="B142" i="2"/>
  <c r="E134" i="1"/>
  <c r="F134" i="1" s="1"/>
  <c r="B135" i="1"/>
  <c r="E142" i="2" l="1"/>
  <c r="F142" i="2" s="1"/>
  <c r="B143" i="2"/>
  <c r="F141" i="2"/>
  <c r="E135" i="1"/>
  <c r="F135" i="1" s="1"/>
  <c r="B136" i="1"/>
  <c r="B144" i="2" l="1"/>
  <c r="E143" i="2"/>
  <c r="B137" i="1"/>
  <c r="E136" i="1"/>
  <c r="F136" i="1" s="1"/>
  <c r="F143" i="2" l="1"/>
  <c r="B145" i="2"/>
  <c r="E144" i="2"/>
  <c r="F144" i="2" s="1"/>
  <c r="E137" i="1"/>
  <c r="F137" i="1" s="1"/>
  <c r="B138" i="1"/>
  <c r="B146" i="2" l="1"/>
  <c r="E145" i="2"/>
  <c r="F145" i="2" s="1"/>
  <c r="E138" i="1"/>
  <c r="B139" i="1"/>
  <c r="B147" i="2" l="1"/>
  <c r="E146" i="2"/>
  <c r="F146" i="2" s="1"/>
  <c r="B140" i="1"/>
  <c r="E139" i="1"/>
  <c r="F139" i="1" s="1"/>
  <c r="B141" i="1"/>
  <c r="F138" i="1"/>
  <c r="B148" i="2" l="1"/>
  <c r="E147" i="2"/>
  <c r="F147" i="2" s="1"/>
  <c r="F140" i="1"/>
  <c r="B142" i="1"/>
  <c r="E141" i="1"/>
  <c r="F141" i="1" s="1"/>
  <c r="E140" i="1"/>
  <c r="B149" i="2" l="1"/>
  <c r="B151" i="2" s="1"/>
  <c r="E148" i="2"/>
  <c r="F148" i="2" s="1"/>
  <c r="E142" i="1"/>
  <c r="F142" i="1" s="1"/>
  <c r="B143" i="1"/>
  <c r="E151" i="2" l="1"/>
  <c r="B152" i="2"/>
  <c r="E149" i="2"/>
  <c r="B150" i="2"/>
  <c r="B144" i="1"/>
  <c r="E143" i="1"/>
  <c r="F143" i="1" s="1"/>
  <c r="B153" i="2" l="1"/>
  <c r="E152" i="2"/>
  <c r="F152" i="2" s="1"/>
  <c r="F151" i="2"/>
  <c r="F149" i="2"/>
  <c r="F150" i="2" s="1"/>
  <c r="E150" i="2"/>
  <c r="E144" i="1"/>
  <c r="F144" i="1" s="1"/>
  <c r="B145" i="1"/>
  <c r="E153" i="2" l="1"/>
  <c r="B154" i="2"/>
  <c r="B146" i="1"/>
  <c r="E145" i="1"/>
  <c r="F145" i="1" s="1"/>
  <c r="B155" i="2" l="1"/>
  <c r="E154" i="2"/>
  <c r="F154" i="2" s="1"/>
  <c r="F153" i="2"/>
  <c r="E146" i="1"/>
  <c r="F146" i="1" s="1"/>
  <c r="B147" i="1"/>
  <c r="E155" i="2" l="1"/>
  <c r="B156" i="2"/>
  <c r="B148" i="1"/>
  <c r="E147" i="1"/>
  <c r="F147" i="1" s="1"/>
  <c r="E156" i="2" l="1"/>
  <c r="F156" i="2" s="1"/>
  <c r="B157" i="2"/>
  <c r="F155" i="2"/>
  <c r="B149" i="1"/>
  <c r="E148" i="1"/>
  <c r="F148" i="1" s="1"/>
  <c r="E157" i="2" l="1"/>
  <c r="B158" i="2"/>
  <c r="E149" i="1"/>
  <c r="F149" i="1" s="1"/>
  <c r="B150" i="1"/>
  <c r="E158" i="2" l="1"/>
  <c r="F158" i="2" s="1"/>
  <c r="B159" i="2"/>
  <c r="F157" i="2"/>
  <c r="E150" i="1"/>
  <c r="F150" i="1" s="1"/>
  <c r="B151" i="1"/>
  <c r="E159" i="2" l="1"/>
  <c r="B160" i="2"/>
  <c r="E151" i="1"/>
  <c r="F151" i="1" s="1"/>
  <c r="B152" i="1"/>
  <c r="B161" i="2" l="1"/>
  <c r="E160" i="2"/>
  <c r="F160" i="2" s="1"/>
  <c r="F159" i="2"/>
  <c r="E152" i="1"/>
  <c r="F152" i="1" s="1"/>
  <c r="F153" i="1" s="1"/>
  <c r="F154" i="1" s="1"/>
  <c r="B153" i="1"/>
  <c r="B162" i="2" l="1"/>
  <c r="E161" i="2"/>
  <c r="F161" i="2" s="1"/>
  <c r="E153" i="1"/>
  <c r="E154" i="1" s="1"/>
  <c r="B163" i="2" l="1"/>
  <c r="E162" i="2"/>
  <c r="F162" i="2" l="1"/>
  <c r="F163" i="2" s="1"/>
  <c r="F164" i="2" s="1"/>
  <c r="E163" i="2"/>
  <c r="E164" i="2" s="1"/>
</calcChain>
</file>

<file path=xl/sharedStrings.xml><?xml version="1.0" encoding="utf-8"?>
<sst xmlns="http://schemas.openxmlformats.org/spreadsheetml/2006/main" count="75" uniqueCount="38">
  <si>
    <t xml:space="preserve">ZAŁĄCZNIK NR 2 do SIWZ Nr </t>
  </si>
  <si>
    <r>
      <t xml:space="preserve">Uwaga!
</t>
    </r>
    <r>
      <rPr>
        <b/>
        <sz val="10"/>
        <color rgb="FF0070C0"/>
        <rFont val="Arial"/>
        <family val="2"/>
        <charset val="238"/>
      </rPr>
      <t>Formularz tylko dla potrzeb opracowania i porównywalności OFERT</t>
    </r>
  </si>
  <si>
    <t xml:space="preserve">FORMULARZ CENOWY </t>
  </si>
  <si>
    <t>Wykonawca wypełnia tylko wysokość marży banku - w polu nr 2 (oznaczonym kolorem żółtym) - do 2 miejsca po przecinku. Przed wypełnieniem prosimy przeczytać SWZ</t>
  </si>
  <si>
    <t>Stopa bazowa WIBOR 1 M</t>
  </si>
  <si>
    <t>marża banku</t>
  </si>
  <si>
    <t>Data</t>
  </si>
  <si>
    <t>Saldo</t>
  </si>
  <si>
    <t>Rata</t>
  </si>
  <si>
    <t>Prognozowane odsetki</t>
  </si>
  <si>
    <t xml:space="preserve">Suma </t>
  </si>
  <si>
    <t xml:space="preserve">kredytu </t>
  </si>
  <si>
    <t>kapitałowa</t>
  </si>
  <si>
    <t>płatności kapitału</t>
  </si>
  <si>
    <t>(w zł)</t>
  </si>
  <si>
    <t>za dni</t>
  </si>
  <si>
    <t>kwota PLN</t>
  </si>
  <si>
    <t>i odsetek (zł)</t>
  </si>
  <si>
    <t>Razem rok 2022</t>
  </si>
  <si>
    <t>Razem rok 2023</t>
  </si>
  <si>
    <t>Razem rok 2024</t>
  </si>
  <si>
    <t>Razem rok 2025</t>
  </si>
  <si>
    <t>Razem rok 2026</t>
  </si>
  <si>
    <t>Razem rok 2027</t>
  </si>
  <si>
    <t>Razem rok 2028</t>
  </si>
  <si>
    <t>Razem rok 2029</t>
  </si>
  <si>
    <t>Razem rok 2030</t>
  </si>
  <si>
    <t>Razem rok 2031</t>
  </si>
  <si>
    <t>Razem rok 2032</t>
  </si>
  <si>
    <t>Ogółem kwota odsetek</t>
  </si>
  <si>
    <t>(UWAGA !!! procent wstawi się automatycznie po uzupełnieniu wiersza % -"marża banku")</t>
  </si>
  <si>
    <t>Data:…………</t>
  </si>
  <si>
    <t>…………………………………</t>
  </si>
  <si>
    <t>podpis osoby/osób/ uprawnionej</t>
  </si>
  <si>
    <t>do reprezentowania Wykonawcvy</t>
  </si>
  <si>
    <t xml:space="preserve">przyjęto założenie, że marża banku (m) będzie stała i wyniesie: </t>
  </si>
  <si>
    <t>Razem rok 2033</t>
  </si>
  <si>
    <t xml:space="preserve">ZAŁĄCZNIK NR 2 do SIWZ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</si>
</sst>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z_ł_-;\-* #,##0\ _z_ł_-;_-* &quot;-&quot;\ _z_ł_-;_-@_-"/>
    <numFmt numFmtId="164" formatCode="_-* #,##0.00_-;\-* #,##0.00_-;_-* &quot;-&quot;??_-;_-@_-"/>
    <numFmt numFmtId="165" formatCode="#,##0.00\ &quot;zł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name val="Arial"/>
      <family val="2"/>
      <charset val="238"/>
    </font>
    <font>
      <b/>
      <u/>
      <sz val="10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color indexed="10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8"/>
      <name val="Times New Roman"/>
      <family val="1"/>
      <charset val="238"/>
    </font>
    <font>
      <b/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i/>
      <sz val="10"/>
      <color rgb="FFC00000"/>
      <name val="Arial"/>
      <family val="2"/>
      <charset val="238"/>
    </font>
    <font>
      <b/>
      <sz val="11"/>
      <name val="Arial CE"/>
      <charset val="238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10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7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/>
    <xf numFmtId="3" fontId="9" fillId="2" borderId="8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10" fillId="2" borderId="1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165" fontId="11" fillId="0" borderId="0" xfId="1" applyNumberFormat="1" applyFont="1" applyFill="1" applyAlignment="1" applyProtection="1">
      <alignment vertical="center"/>
    </xf>
    <xf numFmtId="165" fontId="11" fillId="0" borderId="0" xfId="1" applyNumberFormat="1" applyFont="1" applyAlignment="1" applyProtection="1">
      <alignment vertical="center"/>
    </xf>
    <xf numFmtId="10" fontId="11" fillId="0" borderId="0" xfId="1" applyNumberFormat="1" applyFont="1" applyAlignment="1" applyProtection="1">
      <alignment vertical="center"/>
    </xf>
    <xf numFmtId="165" fontId="12" fillId="0" borderId="12" xfId="1" applyNumberFormat="1" applyFont="1" applyFill="1" applyBorder="1" applyAlignment="1" applyProtection="1">
      <alignment horizontal="center" vertical="center" wrapText="1"/>
    </xf>
    <xf numFmtId="165" fontId="12" fillId="0" borderId="12" xfId="1" applyNumberFormat="1" applyFont="1" applyBorder="1" applyAlignment="1" applyProtection="1">
      <alignment horizontal="center" vertical="center" wrapText="1"/>
    </xf>
    <xf numFmtId="165" fontId="12" fillId="0" borderId="13" xfId="1" applyNumberFormat="1" applyFont="1" applyBorder="1" applyAlignment="1" applyProtection="1">
      <alignment horizontal="center" vertical="center" wrapText="1"/>
    </xf>
    <xf numFmtId="165" fontId="12" fillId="0" borderId="15" xfId="1" applyNumberFormat="1" applyFont="1" applyFill="1" applyBorder="1" applyAlignment="1" applyProtection="1">
      <alignment horizontal="center" vertical="center" wrapText="1"/>
    </xf>
    <xf numFmtId="165" fontId="12" fillId="0" borderId="15" xfId="1" applyNumberFormat="1" applyFont="1" applyBorder="1" applyAlignment="1" applyProtection="1">
      <alignment horizontal="center" vertical="center" wrapText="1"/>
    </xf>
    <xf numFmtId="165" fontId="12" fillId="0" borderId="16" xfId="1" applyNumberFormat="1" applyFont="1" applyBorder="1" applyAlignment="1" applyProtection="1">
      <alignment horizontal="center" vertical="center" wrapText="1"/>
    </xf>
    <xf numFmtId="10" fontId="12" fillId="0" borderId="15" xfId="1" applyNumberFormat="1" applyFont="1" applyBorder="1" applyAlignment="1" applyProtection="1">
      <alignment horizontal="center" vertical="center" wrapText="1"/>
    </xf>
    <xf numFmtId="165" fontId="12" fillId="0" borderId="15" xfId="1" applyNumberFormat="1" applyFont="1" applyFill="1" applyBorder="1" applyAlignment="1" applyProtection="1">
      <alignment horizontal="center" vertical="center"/>
    </xf>
    <xf numFmtId="165" fontId="12" fillId="0" borderId="16" xfId="1" applyNumberFormat="1" applyFont="1" applyBorder="1" applyAlignment="1" applyProtection="1">
      <alignment horizontal="center" vertical="center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1" fontId="12" fillId="0" borderId="16" xfId="0" applyNumberFormat="1" applyFont="1" applyBorder="1" applyAlignment="1">
      <alignment horizontal="center" vertical="center" wrapText="1"/>
    </xf>
    <xf numFmtId="165" fontId="13" fillId="0" borderId="15" xfId="1" applyNumberFormat="1" applyFont="1" applyBorder="1" applyAlignment="1" applyProtection="1">
      <alignment horizontal="right" vertical="center" wrapText="1"/>
    </xf>
    <xf numFmtId="14" fontId="13" fillId="3" borderId="14" xfId="0" applyNumberFormat="1" applyFont="1" applyFill="1" applyBorder="1" applyAlignment="1">
      <alignment horizontal="center" vertical="center" wrapText="1"/>
    </xf>
    <xf numFmtId="165" fontId="13" fillId="3" borderId="15" xfId="1" applyNumberFormat="1" applyFont="1" applyFill="1" applyBorder="1" applyAlignment="1" applyProtection="1">
      <alignment horizontal="right" vertical="center" wrapText="1"/>
    </xf>
    <xf numFmtId="165" fontId="14" fillId="0" borderId="15" xfId="1" applyNumberFormat="1" applyFont="1" applyFill="1" applyBorder="1" applyAlignment="1" applyProtection="1">
      <alignment horizontal="right" vertical="center"/>
    </xf>
    <xf numFmtId="165" fontId="14" fillId="0" borderId="16" xfId="1" applyNumberFormat="1" applyFont="1" applyBorder="1" applyAlignment="1" applyProtection="1">
      <alignment horizontal="right" vertical="center"/>
    </xf>
    <xf numFmtId="14" fontId="15" fillId="4" borderId="14" xfId="0" applyNumberFormat="1" applyFont="1" applyFill="1" applyBorder="1" applyAlignment="1">
      <alignment horizontal="center" vertical="center" wrapText="1"/>
    </xf>
    <xf numFmtId="165" fontId="15" fillId="4" borderId="15" xfId="1" applyNumberFormat="1" applyFont="1" applyFill="1" applyBorder="1" applyAlignment="1" applyProtection="1">
      <alignment horizontal="right" vertical="center" wrapText="1"/>
    </xf>
    <xf numFmtId="41" fontId="16" fillId="4" borderId="15" xfId="1" applyNumberFormat="1" applyFont="1" applyFill="1" applyBorder="1" applyAlignment="1" applyProtection="1">
      <alignment vertical="center"/>
    </xf>
    <xf numFmtId="165" fontId="16" fillId="4" borderId="15" xfId="1" applyNumberFormat="1" applyFont="1" applyFill="1" applyBorder="1" applyAlignment="1" applyProtection="1">
      <alignment vertical="center"/>
    </xf>
    <xf numFmtId="165" fontId="16" fillId="4" borderId="16" xfId="1" applyNumberFormat="1" applyFont="1" applyFill="1" applyBorder="1" applyAlignment="1" applyProtection="1">
      <alignment vertical="center"/>
    </xf>
    <xf numFmtId="41" fontId="14" fillId="0" borderId="15" xfId="1" applyNumberFormat="1" applyFont="1" applyBorder="1" applyAlignment="1" applyProtection="1">
      <alignment vertical="center"/>
    </xf>
    <xf numFmtId="165" fontId="14" fillId="0" borderId="15" xfId="1" applyNumberFormat="1" applyFont="1" applyFill="1" applyBorder="1" applyAlignment="1" applyProtection="1">
      <alignment vertical="center"/>
    </xf>
    <xf numFmtId="165" fontId="14" fillId="0" borderId="16" xfId="1" applyNumberFormat="1" applyFont="1" applyBorder="1" applyAlignment="1" applyProtection="1">
      <alignment vertical="center"/>
    </xf>
    <xf numFmtId="14" fontId="13" fillId="5" borderId="14" xfId="0" applyNumberFormat="1" applyFont="1" applyFill="1" applyBorder="1" applyAlignment="1">
      <alignment horizontal="center" vertical="center" wrapText="1"/>
    </xf>
    <xf numFmtId="165" fontId="13" fillId="0" borderId="15" xfId="1" applyNumberFormat="1" applyFont="1" applyFill="1" applyBorder="1" applyAlignment="1" applyProtection="1">
      <alignment horizontal="right" vertical="center" wrapText="1"/>
    </xf>
    <xf numFmtId="14" fontId="13" fillId="6" borderId="14" xfId="0" applyNumberFormat="1" applyFont="1" applyFill="1" applyBorder="1" applyAlignment="1">
      <alignment horizontal="center" vertical="center" wrapText="1"/>
    </xf>
    <xf numFmtId="41" fontId="14" fillId="3" borderId="15" xfId="1" applyNumberFormat="1" applyFont="1" applyFill="1" applyBorder="1" applyAlignment="1" applyProtection="1">
      <alignment vertical="center"/>
    </xf>
    <xf numFmtId="14" fontId="15" fillId="7" borderId="14" xfId="0" applyNumberFormat="1" applyFont="1" applyFill="1" applyBorder="1" applyAlignment="1">
      <alignment horizontal="center" vertical="center" wrapText="1"/>
    </xf>
    <xf numFmtId="165" fontId="15" fillId="7" borderId="15" xfId="1" applyNumberFormat="1" applyFont="1" applyFill="1" applyBorder="1" applyAlignment="1" applyProtection="1">
      <alignment horizontal="right" vertical="center" wrapText="1"/>
    </xf>
    <xf numFmtId="41" fontId="16" fillId="7" borderId="15" xfId="1" applyNumberFormat="1" applyFont="1" applyFill="1" applyBorder="1" applyAlignment="1" applyProtection="1">
      <alignment vertical="center"/>
    </xf>
    <xf numFmtId="165" fontId="16" fillId="7" borderId="15" xfId="1" applyNumberFormat="1" applyFont="1" applyFill="1" applyBorder="1" applyAlignment="1" applyProtection="1">
      <alignment vertical="center"/>
    </xf>
    <xf numFmtId="165" fontId="16" fillId="7" borderId="16" xfId="1" applyNumberFormat="1" applyFont="1" applyFill="1" applyBorder="1" applyAlignment="1" applyProtection="1">
      <alignment vertical="center"/>
    </xf>
    <xf numFmtId="41" fontId="14" fillId="0" borderId="15" xfId="1" applyNumberFormat="1" applyFont="1" applyBorder="1" applyAlignment="1" applyProtection="1">
      <alignment horizontal="right" vertical="center"/>
    </xf>
    <xf numFmtId="165" fontId="16" fillId="6" borderId="19" xfId="1" applyNumberFormat="1" applyFont="1" applyFill="1" applyBorder="1" applyAlignment="1" applyProtection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5" fontId="18" fillId="0" borderId="0" xfId="0" applyNumberFormat="1" applyFont="1" applyAlignment="1">
      <alignment vertical="center"/>
    </xf>
    <xf numFmtId="10" fontId="18" fillId="0" borderId="0" xfId="0" applyNumberFormat="1" applyFont="1" applyAlignment="1">
      <alignment vertical="center"/>
    </xf>
    <xf numFmtId="165" fontId="1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4" fontId="13" fillId="8" borderId="14" xfId="0" applyNumberFormat="1" applyFont="1" applyFill="1" applyBorder="1" applyAlignment="1">
      <alignment horizontal="center" vertical="center" wrapText="1"/>
    </xf>
    <xf numFmtId="10" fontId="21" fillId="8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0" fontId="12" fillId="0" borderId="15" xfId="1" applyNumberFormat="1" applyFont="1" applyBorder="1" applyAlignment="1" applyProtection="1">
      <alignment horizontal="center" vertical="center" wrapText="1"/>
    </xf>
    <xf numFmtId="14" fontId="13" fillId="10" borderId="14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10" fontId="0" fillId="0" borderId="0" xfId="0" applyNumberFormat="1" applyAlignment="1">
      <alignment horizontal="center" vertical="center"/>
    </xf>
    <xf numFmtId="10" fontId="2" fillId="3" borderId="5" xfId="0" applyNumberFormat="1" applyFont="1" applyFill="1" applyBorder="1" applyAlignment="1">
      <alignment horizontal="center" vertical="center"/>
    </xf>
    <xf numFmtId="0" fontId="3" fillId="3" borderId="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 vertical="center"/>
    </xf>
    <xf numFmtId="0" fontId="3" fillId="9" borderId="6" xfId="0" applyFont="1" applyFill="1" applyBorder="1"/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0" fontId="12" fillId="0" borderId="12" xfId="1" applyNumberFormat="1" applyFont="1" applyBorder="1" applyAlignment="1" applyProtection="1">
      <alignment horizontal="center" vertical="center" wrapText="1"/>
    </xf>
    <xf numFmtId="10" fontId="12" fillId="0" borderId="15" xfId="1" applyNumberFormat="1" applyFont="1" applyBorder="1" applyAlignment="1" applyProtection="1">
      <alignment horizontal="center" vertical="center" wrapText="1"/>
    </xf>
    <xf numFmtId="165" fontId="16" fillId="6" borderId="5" xfId="0" applyNumberFormat="1" applyFont="1" applyFill="1" applyBorder="1" applyAlignment="1">
      <alignment horizontal="right" vertical="center"/>
    </xf>
    <xf numFmtId="165" fontId="16" fillId="6" borderId="17" xfId="0" applyNumberFormat="1" applyFont="1" applyFill="1" applyBorder="1" applyAlignment="1">
      <alignment horizontal="right" vertical="center"/>
    </xf>
    <xf numFmtId="165" fontId="16" fillId="6" borderId="18" xfId="0" applyNumberFormat="1" applyFont="1" applyFill="1" applyBorder="1" applyAlignment="1">
      <alignment horizontal="right" vertical="center"/>
    </xf>
    <xf numFmtId="0" fontId="3" fillId="0" borderId="6" xfId="0" applyFont="1" applyBorder="1"/>
    <xf numFmtId="0" fontId="2" fillId="0" borderId="0" xfId="0" applyFont="1" applyAlignment="1">
      <alignment vertical="center"/>
    </xf>
    <xf numFmtId="165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opLeftCell="A150" workbookViewId="0">
      <selection activeCell="F163" activeCellId="1" sqref="A1:F163 F163"/>
    </sheetView>
  </sheetViews>
  <sheetFormatPr defaultRowHeight="15" x14ac:dyDescent="0.25"/>
  <cols>
    <col min="2" max="2" width="13.28515625" customWidth="1"/>
    <col min="3" max="3" width="11.5703125" customWidth="1"/>
    <col min="4" max="4" width="13.140625" customWidth="1"/>
    <col min="5" max="5" width="13.85546875" customWidth="1"/>
    <col min="6" max="6" width="17" customWidth="1"/>
  </cols>
  <sheetData>
    <row r="1" spans="1:6" x14ac:dyDescent="0.25">
      <c r="A1" s="82"/>
      <c r="B1" s="82"/>
      <c r="C1" s="82"/>
      <c r="D1" s="1"/>
      <c r="E1" s="2"/>
      <c r="F1" s="2"/>
    </row>
    <row r="2" spans="1:6" x14ac:dyDescent="0.25">
      <c r="A2" s="3"/>
      <c r="B2" s="4"/>
      <c r="C2" s="83" t="s">
        <v>0</v>
      </c>
      <c r="D2" s="83"/>
      <c r="E2" s="83"/>
      <c r="F2" s="83"/>
    </row>
    <row r="3" spans="1:6" ht="30" customHeight="1" x14ac:dyDescent="0.25">
      <c r="A3" s="84" t="s">
        <v>1</v>
      </c>
      <c r="B3" s="84"/>
      <c r="C3" s="84"/>
      <c r="D3" s="84"/>
      <c r="E3" s="84"/>
      <c r="F3" s="84"/>
    </row>
    <row r="4" spans="1:6" ht="18" x14ac:dyDescent="0.25">
      <c r="A4" s="85" t="s">
        <v>2</v>
      </c>
      <c r="B4" s="85"/>
      <c r="C4" s="85"/>
      <c r="D4" s="85"/>
      <c r="E4" s="85"/>
      <c r="F4" s="85"/>
    </row>
    <row r="5" spans="1:6" ht="36" customHeight="1" thickBot="1" x14ac:dyDescent="0.3">
      <c r="A5" s="86" t="s">
        <v>3</v>
      </c>
      <c r="B5" s="86"/>
      <c r="C5" s="86"/>
      <c r="D5" s="86"/>
      <c r="E5" s="86"/>
      <c r="F5" s="86"/>
    </row>
    <row r="6" spans="1:6" ht="15.75" thickBot="1" x14ac:dyDescent="0.3">
      <c r="A6" s="3"/>
      <c r="B6" s="4"/>
      <c r="C6" s="5"/>
      <c r="D6" s="6"/>
      <c r="E6" s="6"/>
      <c r="F6" s="7"/>
    </row>
    <row r="7" spans="1:6" ht="15.75" thickBot="1" x14ac:dyDescent="0.3">
      <c r="A7" s="3"/>
      <c r="B7" s="4"/>
      <c r="C7" s="8"/>
      <c r="D7" s="70" t="s">
        <v>4</v>
      </c>
      <c r="E7" s="81"/>
      <c r="F7" s="9"/>
    </row>
    <row r="8" spans="1:6" ht="15.75" thickBot="1" x14ac:dyDescent="0.3">
      <c r="A8" s="3"/>
      <c r="B8" s="4"/>
      <c r="C8" s="10"/>
      <c r="D8" s="68">
        <v>7.0000000000000007E-2</v>
      </c>
      <c r="E8" s="69"/>
      <c r="F8" s="9"/>
    </row>
    <row r="9" spans="1:6" ht="15.75" thickBot="1" x14ac:dyDescent="0.3">
      <c r="A9" s="3"/>
      <c r="B9" s="4"/>
      <c r="C9" s="11"/>
      <c r="D9" s="70" t="s">
        <v>5</v>
      </c>
      <c r="E9" s="71"/>
      <c r="F9" s="9"/>
    </row>
    <row r="10" spans="1:6" ht="15.75" thickBot="1" x14ac:dyDescent="0.3">
      <c r="A10" s="3"/>
      <c r="B10" s="4"/>
      <c r="C10" s="10"/>
      <c r="D10" s="72">
        <v>1.0999999999999999E-2</v>
      </c>
      <c r="E10" s="73"/>
      <c r="F10" s="9"/>
    </row>
    <row r="11" spans="1:6" ht="15.75" thickBot="1" x14ac:dyDescent="0.3">
      <c r="A11" s="3"/>
      <c r="B11" s="4"/>
      <c r="C11" s="12"/>
      <c r="D11" s="13"/>
      <c r="E11" s="13"/>
      <c r="F11" s="14"/>
    </row>
    <row r="12" spans="1:6" ht="15.75" thickBot="1" x14ac:dyDescent="0.3">
      <c r="A12" s="15"/>
      <c r="B12" s="16"/>
      <c r="C12" s="17"/>
      <c r="D12" s="18"/>
      <c r="E12" s="16"/>
      <c r="F12" s="17"/>
    </row>
    <row r="13" spans="1:6" x14ac:dyDescent="0.25">
      <c r="A13" s="74" t="s">
        <v>6</v>
      </c>
      <c r="B13" s="19" t="s">
        <v>7</v>
      </c>
      <c r="C13" s="20" t="s">
        <v>8</v>
      </c>
      <c r="D13" s="76" t="s">
        <v>9</v>
      </c>
      <c r="E13" s="76"/>
      <c r="F13" s="21" t="s">
        <v>10</v>
      </c>
    </row>
    <row r="14" spans="1:6" x14ac:dyDescent="0.25">
      <c r="A14" s="75"/>
      <c r="B14" s="22" t="s">
        <v>11</v>
      </c>
      <c r="C14" s="23" t="s">
        <v>12</v>
      </c>
      <c r="D14" s="77"/>
      <c r="E14" s="77"/>
      <c r="F14" s="24" t="s">
        <v>13</v>
      </c>
    </row>
    <row r="15" spans="1:6" x14ac:dyDescent="0.25">
      <c r="A15" s="75"/>
      <c r="B15" s="22" t="s">
        <v>14</v>
      </c>
      <c r="C15" s="23" t="s">
        <v>14</v>
      </c>
      <c r="D15" s="25" t="s">
        <v>15</v>
      </c>
      <c r="E15" s="26" t="s">
        <v>16</v>
      </c>
      <c r="F15" s="27" t="s">
        <v>17</v>
      </c>
    </row>
    <row r="16" spans="1:6" x14ac:dyDescent="0.25">
      <c r="A16" s="28">
        <v>1</v>
      </c>
      <c r="B16" s="29">
        <v>2</v>
      </c>
      <c r="C16" s="29">
        <v>3</v>
      </c>
      <c r="D16" s="29">
        <v>4</v>
      </c>
      <c r="E16" s="29">
        <v>5</v>
      </c>
      <c r="F16" s="30">
        <v>6</v>
      </c>
    </row>
    <row r="17" spans="1:6" x14ac:dyDescent="0.25">
      <c r="A17" s="32">
        <v>44773</v>
      </c>
      <c r="B17" s="33">
        <v>0</v>
      </c>
      <c r="C17" s="31">
        <v>0</v>
      </c>
      <c r="D17" s="41">
        <v>0</v>
      </c>
      <c r="E17" s="42">
        <f t="shared" ref="E17:E20" si="0">ROUND(B17*(D$8+D$10)*D17/365,2)</f>
        <v>0</v>
      </c>
      <c r="F17" s="43">
        <f t="shared" ref="F17:F76" si="1">IF(E17&lt;&gt;"x",E17+C17,"")</f>
        <v>0</v>
      </c>
    </row>
    <row r="18" spans="1:6" x14ac:dyDescent="0.25">
      <c r="A18" s="32">
        <v>44804</v>
      </c>
      <c r="B18" s="33">
        <f t="shared" ref="B18:B19" si="2">B17-C17</f>
        <v>0</v>
      </c>
      <c r="C18" s="31">
        <v>0</v>
      </c>
      <c r="D18" s="41">
        <f t="shared" ref="D18:D83" si="3">A18-A17</f>
        <v>31</v>
      </c>
      <c r="E18" s="42">
        <f>ROUND(B18*(D$8+D$10)*D18/365,2)</f>
        <v>0</v>
      </c>
      <c r="F18" s="43">
        <f t="shared" si="1"/>
        <v>0</v>
      </c>
    </row>
    <row r="19" spans="1:6" x14ac:dyDescent="0.25">
      <c r="A19" s="32">
        <v>44834</v>
      </c>
      <c r="B19" s="33">
        <f t="shared" si="2"/>
        <v>0</v>
      </c>
      <c r="C19" s="31">
        <v>0</v>
      </c>
      <c r="D19" s="41">
        <f t="shared" si="3"/>
        <v>30</v>
      </c>
      <c r="E19" s="42">
        <f t="shared" si="0"/>
        <v>0</v>
      </c>
      <c r="F19" s="43">
        <f t="shared" si="1"/>
        <v>0</v>
      </c>
    </row>
    <row r="20" spans="1:6" x14ac:dyDescent="0.25">
      <c r="A20" s="32">
        <v>44865</v>
      </c>
      <c r="B20" s="33">
        <f>B19</f>
        <v>0</v>
      </c>
      <c r="C20" s="31">
        <v>0</v>
      </c>
      <c r="D20" s="41">
        <f t="shared" si="3"/>
        <v>31</v>
      </c>
      <c r="E20" s="42">
        <f t="shared" si="0"/>
        <v>0</v>
      </c>
      <c r="F20" s="43">
        <f t="shared" si="1"/>
        <v>0</v>
      </c>
    </row>
    <row r="21" spans="1:6" x14ac:dyDescent="0.25">
      <c r="A21" s="32">
        <v>44895</v>
      </c>
      <c r="B21" s="33">
        <f>B20</f>
        <v>0</v>
      </c>
      <c r="C21" s="31">
        <v>0</v>
      </c>
      <c r="D21" s="41">
        <f>A21-A20</f>
        <v>30</v>
      </c>
      <c r="E21" s="42">
        <f>ROUND(B21*(D$8+D$10)*D21/365,2)</f>
        <v>0</v>
      </c>
      <c r="F21" s="43">
        <f>IF(E21&lt;&gt;"x",E21+C21,"")</f>
        <v>0</v>
      </c>
    </row>
    <row r="22" spans="1:6" x14ac:dyDescent="0.25">
      <c r="A22" s="32">
        <v>44926</v>
      </c>
      <c r="B22" s="33">
        <v>3000000</v>
      </c>
      <c r="C22" s="31">
        <v>0</v>
      </c>
      <c r="D22" s="41">
        <f>A22-A21</f>
        <v>31</v>
      </c>
      <c r="E22" s="42">
        <f>ROUND(B22*(D$8+D$10)*D22/365,2)</f>
        <v>20638.36</v>
      </c>
      <c r="F22" s="43">
        <f>IF(E22&lt;&gt;"x",E22+C22,"")</f>
        <v>20638.36</v>
      </c>
    </row>
    <row r="23" spans="1:6" ht="25.5" x14ac:dyDescent="0.25">
      <c r="A23" s="36" t="s">
        <v>18</v>
      </c>
      <c r="B23" s="37">
        <f>B22-C22</f>
        <v>3000000</v>
      </c>
      <c r="C23" s="37">
        <f>SUM(C17:C22)</f>
        <v>0</v>
      </c>
      <c r="D23" s="38">
        <f>SUM(D17:D22)</f>
        <v>153</v>
      </c>
      <c r="E23" s="39">
        <f>SUM(E17:E22)</f>
        <v>20638.36</v>
      </c>
      <c r="F23" s="40">
        <f>SUM(F17:F22)</f>
        <v>20638.36</v>
      </c>
    </row>
    <row r="24" spans="1:6" x14ac:dyDescent="0.25">
      <c r="A24" s="44">
        <v>44957</v>
      </c>
      <c r="B24" s="45">
        <f>B22-C22</f>
        <v>3000000</v>
      </c>
      <c r="C24" s="31">
        <v>0</v>
      </c>
      <c r="D24" s="41">
        <f>A24-A22</f>
        <v>31</v>
      </c>
      <c r="E24" s="42">
        <f t="shared" ref="E24:E35" si="4">ROUND(B24*(D$8+D$10)*D24/365,2)</f>
        <v>20638.36</v>
      </c>
      <c r="F24" s="43">
        <f t="shared" si="1"/>
        <v>20638.36</v>
      </c>
    </row>
    <row r="25" spans="1:6" x14ac:dyDescent="0.25">
      <c r="A25" s="44">
        <v>44985</v>
      </c>
      <c r="B25" s="45">
        <f t="shared" ref="B25:B36" si="5">B24-C24</f>
        <v>3000000</v>
      </c>
      <c r="C25" s="31">
        <v>0</v>
      </c>
      <c r="D25" s="41">
        <f t="shared" si="3"/>
        <v>28</v>
      </c>
      <c r="E25" s="42">
        <f t="shared" si="4"/>
        <v>18641.099999999999</v>
      </c>
      <c r="F25" s="43">
        <f t="shared" si="1"/>
        <v>18641.099999999999</v>
      </c>
    </row>
    <row r="26" spans="1:6" x14ac:dyDescent="0.25">
      <c r="A26" s="44">
        <v>45016</v>
      </c>
      <c r="B26" s="45">
        <f t="shared" si="5"/>
        <v>3000000</v>
      </c>
      <c r="C26" s="31">
        <v>0</v>
      </c>
      <c r="D26" s="41">
        <f t="shared" si="3"/>
        <v>31</v>
      </c>
      <c r="E26" s="42">
        <f t="shared" si="4"/>
        <v>20638.36</v>
      </c>
      <c r="F26" s="43">
        <f t="shared" si="1"/>
        <v>20638.36</v>
      </c>
    </row>
    <row r="27" spans="1:6" x14ac:dyDescent="0.25">
      <c r="A27" s="44">
        <v>45046</v>
      </c>
      <c r="B27" s="45">
        <f t="shared" si="5"/>
        <v>3000000</v>
      </c>
      <c r="C27" s="31">
        <v>0</v>
      </c>
      <c r="D27" s="41">
        <f t="shared" si="3"/>
        <v>30</v>
      </c>
      <c r="E27" s="42">
        <f t="shared" si="4"/>
        <v>19972.599999999999</v>
      </c>
      <c r="F27" s="43">
        <f t="shared" si="1"/>
        <v>19972.599999999999</v>
      </c>
    </row>
    <row r="28" spans="1:6" x14ac:dyDescent="0.25">
      <c r="A28" s="44">
        <v>45077</v>
      </c>
      <c r="B28" s="45">
        <f t="shared" si="5"/>
        <v>3000000</v>
      </c>
      <c r="C28" s="31">
        <v>0</v>
      </c>
      <c r="D28" s="41">
        <f t="shared" si="3"/>
        <v>31</v>
      </c>
      <c r="E28" s="42">
        <f t="shared" si="4"/>
        <v>20638.36</v>
      </c>
      <c r="F28" s="43">
        <f t="shared" si="1"/>
        <v>20638.36</v>
      </c>
    </row>
    <row r="29" spans="1:6" x14ac:dyDescent="0.25">
      <c r="A29" s="44">
        <v>45107</v>
      </c>
      <c r="B29" s="45">
        <f t="shared" si="5"/>
        <v>3000000</v>
      </c>
      <c r="C29" s="31">
        <v>0</v>
      </c>
      <c r="D29" s="41">
        <f t="shared" si="3"/>
        <v>30</v>
      </c>
      <c r="E29" s="42">
        <f t="shared" si="4"/>
        <v>19972.599999999999</v>
      </c>
      <c r="F29" s="43">
        <f t="shared" si="1"/>
        <v>19972.599999999999</v>
      </c>
    </row>
    <row r="30" spans="1:6" x14ac:dyDescent="0.25">
      <c r="A30" s="44">
        <v>45138</v>
      </c>
      <c r="B30" s="45">
        <f t="shared" si="5"/>
        <v>3000000</v>
      </c>
      <c r="C30" s="31">
        <v>0</v>
      </c>
      <c r="D30" s="41">
        <f t="shared" si="3"/>
        <v>31</v>
      </c>
      <c r="E30" s="42">
        <f t="shared" si="4"/>
        <v>20638.36</v>
      </c>
      <c r="F30" s="43">
        <f t="shared" si="1"/>
        <v>20638.36</v>
      </c>
    </row>
    <row r="31" spans="1:6" x14ac:dyDescent="0.25">
      <c r="A31" s="44">
        <v>45169</v>
      </c>
      <c r="B31" s="45">
        <f t="shared" si="5"/>
        <v>3000000</v>
      </c>
      <c r="C31" s="31">
        <v>0</v>
      </c>
      <c r="D31" s="41">
        <f t="shared" si="3"/>
        <v>31</v>
      </c>
      <c r="E31" s="42">
        <f t="shared" si="4"/>
        <v>20638.36</v>
      </c>
      <c r="F31" s="43">
        <f t="shared" si="1"/>
        <v>20638.36</v>
      </c>
    </row>
    <row r="32" spans="1:6" x14ac:dyDescent="0.25">
      <c r="A32" s="44">
        <v>45199</v>
      </c>
      <c r="B32" s="45">
        <f t="shared" si="5"/>
        <v>3000000</v>
      </c>
      <c r="C32" s="31">
        <v>0</v>
      </c>
      <c r="D32" s="41">
        <f t="shared" si="3"/>
        <v>30</v>
      </c>
      <c r="E32" s="42">
        <f t="shared" si="4"/>
        <v>19972.599999999999</v>
      </c>
      <c r="F32" s="43">
        <f t="shared" si="1"/>
        <v>19972.599999999999</v>
      </c>
    </row>
    <row r="33" spans="1:6" x14ac:dyDescent="0.25">
      <c r="A33" s="44">
        <v>45230</v>
      </c>
      <c r="B33" s="45">
        <f t="shared" si="5"/>
        <v>3000000</v>
      </c>
      <c r="C33" s="31">
        <v>0</v>
      </c>
      <c r="D33" s="41">
        <f t="shared" si="3"/>
        <v>31</v>
      </c>
      <c r="E33" s="42">
        <f t="shared" si="4"/>
        <v>20638.36</v>
      </c>
      <c r="F33" s="43">
        <f t="shared" si="1"/>
        <v>20638.36</v>
      </c>
    </row>
    <row r="34" spans="1:6" x14ac:dyDescent="0.25">
      <c r="A34" s="44">
        <v>45260</v>
      </c>
      <c r="B34" s="45">
        <f t="shared" si="5"/>
        <v>3000000</v>
      </c>
      <c r="C34" s="31">
        <v>0</v>
      </c>
      <c r="D34" s="41">
        <f t="shared" si="3"/>
        <v>30</v>
      </c>
      <c r="E34" s="42">
        <f t="shared" si="4"/>
        <v>19972.599999999999</v>
      </c>
      <c r="F34" s="43">
        <f t="shared" si="1"/>
        <v>19972.599999999999</v>
      </c>
    </row>
    <row r="35" spans="1:6" x14ac:dyDescent="0.25">
      <c r="A35" s="44">
        <v>45291</v>
      </c>
      <c r="B35" s="45">
        <f t="shared" si="5"/>
        <v>3000000</v>
      </c>
      <c r="C35" s="31">
        <v>0</v>
      </c>
      <c r="D35" s="41">
        <f>A35-A34</f>
        <v>31</v>
      </c>
      <c r="E35" s="42">
        <f t="shared" si="4"/>
        <v>20638.36</v>
      </c>
      <c r="F35" s="43">
        <f t="shared" si="1"/>
        <v>20638.36</v>
      </c>
    </row>
    <row r="36" spans="1:6" ht="25.5" x14ac:dyDescent="0.25">
      <c r="A36" s="36" t="s">
        <v>19</v>
      </c>
      <c r="B36" s="37">
        <f t="shared" si="5"/>
        <v>3000000</v>
      </c>
      <c r="C36" s="37">
        <f>SUM(C24:C35)</f>
        <v>0</v>
      </c>
      <c r="D36" s="38">
        <f>SUM(D24:D35)</f>
        <v>365</v>
      </c>
      <c r="E36" s="39">
        <f>SUM(E24:E35)</f>
        <v>243000.02000000002</v>
      </c>
      <c r="F36" s="40">
        <f>SUM(F24:F35)</f>
        <v>243000.02000000002</v>
      </c>
    </row>
    <row r="37" spans="1:6" x14ac:dyDescent="0.25">
      <c r="A37" s="46">
        <v>45322</v>
      </c>
      <c r="B37" s="45">
        <f>B35-C35</f>
        <v>3000000</v>
      </c>
      <c r="C37" s="31">
        <v>0</v>
      </c>
      <c r="D37" s="41">
        <f>A37-A35</f>
        <v>31</v>
      </c>
      <c r="E37" s="42">
        <f t="shared" ref="E37:E46" si="6">ROUND(B37*(D$8+D$10)*D37/365,2)</f>
        <v>20638.36</v>
      </c>
      <c r="F37" s="43">
        <f t="shared" si="1"/>
        <v>20638.36</v>
      </c>
    </row>
    <row r="38" spans="1:6" x14ac:dyDescent="0.25">
      <c r="A38" s="46">
        <v>45351</v>
      </c>
      <c r="B38" s="45">
        <f t="shared" ref="B38:B45" si="7">B37-C37</f>
        <v>3000000</v>
      </c>
      <c r="C38" s="31">
        <v>0</v>
      </c>
      <c r="D38" s="41">
        <f>A38-A37</f>
        <v>29</v>
      </c>
      <c r="E38" s="42">
        <f>ROUND(B38*(D$8+D$10)*D38/365,2)</f>
        <v>19306.849999999999</v>
      </c>
      <c r="F38" s="43">
        <f>IF(E38&lt;&gt;"x",E38+C38,"")</f>
        <v>19306.849999999999</v>
      </c>
    </row>
    <row r="39" spans="1:6" x14ac:dyDescent="0.25">
      <c r="A39" s="46">
        <v>45382</v>
      </c>
      <c r="B39" s="45">
        <f t="shared" si="7"/>
        <v>3000000</v>
      </c>
      <c r="C39" s="31">
        <v>75000</v>
      </c>
      <c r="D39" s="41">
        <f>A39-A38</f>
        <v>31</v>
      </c>
      <c r="E39" s="42">
        <f>ROUND(B39*(D$8+D$10)*D39/365,2)</f>
        <v>20638.36</v>
      </c>
      <c r="F39" s="43">
        <f>IF(E39&lt;&gt;"x",E39+C39,"")</f>
        <v>95638.36</v>
      </c>
    </row>
    <row r="40" spans="1:6" x14ac:dyDescent="0.25">
      <c r="A40" s="46">
        <v>45412</v>
      </c>
      <c r="B40" s="45">
        <f t="shared" si="7"/>
        <v>2925000</v>
      </c>
      <c r="C40" s="31">
        <v>0</v>
      </c>
      <c r="D40" s="41">
        <f t="shared" si="3"/>
        <v>30</v>
      </c>
      <c r="E40" s="42">
        <f t="shared" si="6"/>
        <v>19473.29</v>
      </c>
      <c r="F40" s="43">
        <f t="shared" si="1"/>
        <v>19473.29</v>
      </c>
    </row>
    <row r="41" spans="1:6" x14ac:dyDescent="0.25">
      <c r="A41" s="46">
        <v>45443</v>
      </c>
      <c r="B41" s="45">
        <f>B40-C40</f>
        <v>2925000</v>
      </c>
      <c r="C41" s="31">
        <v>0</v>
      </c>
      <c r="D41" s="41">
        <f>A41-A40</f>
        <v>31</v>
      </c>
      <c r="E41" s="42">
        <f t="shared" si="6"/>
        <v>20122.400000000001</v>
      </c>
      <c r="F41" s="43">
        <f t="shared" si="1"/>
        <v>20122.400000000001</v>
      </c>
    </row>
    <row r="42" spans="1:6" x14ac:dyDescent="0.25">
      <c r="A42" s="46">
        <v>45473</v>
      </c>
      <c r="B42" s="45">
        <f t="shared" si="7"/>
        <v>2925000</v>
      </c>
      <c r="C42" s="31">
        <v>75000</v>
      </c>
      <c r="D42" s="41">
        <f t="shared" si="3"/>
        <v>30</v>
      </c>
      <c r="E42" s="42">
        <f t="shared" si="6"/>
        <v>19473.29</v>
      </c>
      <c r="F42" s="43">
        <f t="shared" si="1"/>
        <v>94473.290000000008</v>
      </c>
    </row>
    <row r="43" spans="1:6" x14ac:dyDescent="0.25">
      <c r="A43" s="46">
        <v>45504</v>
      </c>
      <c r="B43" s="45">
        <f t="shared" si="7"/>
        <v>2850000</v>
      </c>
      <c r="C43" s="31">
        <v>0</v>
      </c>
      <c r="D43" s="41">
        <f t="shared" si="3"/>
        <v>31</v>
      </c>
      <c r="E43" s="42">
        <f t="shared" si="6"/>
        <v>19606.439999999999</v>
      </c>
      <c r="F43" s="43">
        <f t="shared" si="1"/>
        <v>19606.439999999999</v>
      </c>
    </row>
    <row r="44" spans="1:6" x14ac:dyDescent="0.25">
      <c r="A44" s="46">
        <v>45535</v>
      </c>
      <c r="B44" s="45">
        <f t="shared" si="7"/>
        <v>2850000</v>
      </c>
      <c r="C44" s="31">
        <v>0</v>
      </c>
      <c r="D44" s="41">
        <f t="shared" si="3"/>
        <v>31</v>
      </c>
      <c r="E44" s="42">
        <f t="shared" si="6"/>
        <v>19606.439999999999</v>
      </c>
      <c r="F44" s="43">
        <f t="shared" si="1"/>
        <v>19606.439999999999</v>
      </c>
    </row>
    <row r="45" spans="1:6" x14ac:dyDescent="0.25">
      <c r="A45" s="46">
        <v>45565</v>
      </c>
      <c r="B45" s="45">
        <f t="shared" si="7"/>
        <v>2850000</v>
      </c>
      <c r="C45" s="31">
        <v>75000</v>
      </c>
      <c r="D45" s="41">
        <f t="shared" si="3"/>
        <v>30</v>
      </c>
      <c r="E45" s="42">
        <f t="shared" si="6"/>
        <v>18973.97</v>
      </c>
      <c r="F45" s="43">
        <f t="shared" si="1"/>
        <v>93973.97</v>
      </c>
    </row>
    <row r="46" spans="1:6" x14ac:dyDescent="0.25">
      <c r="A46" s="46">
        <v>45596</v>
      </c>
      <c r="B46" s="33">
        <f>B45-C45</f>
        <v>2775000</v>
      </c>
      <c r="C46" s="31">
        <v>0</v>
      </c>
      <c r="D46" s="41">
        <f t="shared" si="3"/>
        <v>31</v>
      </c>
      <c r="E46" s="42">
        <f t="shared" si="6"/>
        <v>19090.48</v>
      </c>
      <c r="F46" s="43">
        <f t="shared" si="1"/>
        <v>19090.48</v>
      </c>
    </row>
    <row r="47" spans="1:6" x14ac:dyDescent="0.25">
      <c r="A47" s="46">
        <v>45626</v>
      </c>
      <c r="B47" s="33">
        <f>B46</f>
        <v>2775000</v>
      </c>
      <c r="C47" s="31">
        <v>0</v>
      </c>
      <c r="D47" s="41">
        <f>A47-A46</f>
        <v>30</v>
      </c>
      <c r="E47" s="42">
        <f>ROUND(B47*(D$8+D$10)*D47/365,2)</f>
        <v>18474.66</v>
      </c>
      <c r="F47" s="43">
        <f>IF(E47&lt;&gt;"x",E47+C47,"")</f>
        <v>18474.66</v>
      </c>
    </row>
    <row r="48" spans="1:6" x14ac:dyDescent="0.25">
      <c r="A48" s="46">
        <v>45657</v>
      </c>
      <c r="B48" s="33">
        <f>B47</f>
        <v>2775000</v>
      </c>
      <c r="C48" s="31">
        <v>75000</v>
      </c>
      <c r="D48" s="41">
        <f>A48-A47</f>
        <v>31</v>
      </c>
      <c r="E48" s="42">
        <f>ROUND(B48*(D$8+D$10)*D48/365,2)</f>
        <v>19090.48</v>
      </c>
      <c r="F48" s="43">
        <f>IF(E48&lt;&gt;"x",E48+C48,"")</f>
        <v>94090.48</v>
      </c>
    </row>
    <row r="49" spans="1:6" ht="25.5" x14ac:dyDescent="0.25">
      <c r="A49" s="36" t="s">
        <v>20</v>
      </c>
      <c r="B49" s="37">
        <f>B48-C48</f>
        <v>2700000</v>
      </c>
      <c r="C49" s="37">
        <f>SUM(C37:C48)</f>
        <v>300000</v>
      </c>
      <c r="D49" s="38">
        <f>SUM(D37:D48)</f>
        <v>366</v>
      </c>
      <c r="E49" s="39">
        <f>SUM(E37:E48)</f>
        <v>234495.02000000005</v>
      </c>
      <c r="F49" s="40">
        <f>SUM(F37:F48)</f>
        <v>534495.02</v>
      </c>
    </row>
    <row r="50" spans="1:6" x14ac:dyDescent="0.25">
      <c r="A50" s="46">
        <v>45688</v>
      </c>
      <c r="B50" s="33">
        <f>B48-C48</f>
        <v>2700000</v>
      </c>
      <c r="C50" s="31">
        <v>0</v>
      </c>
      <c r="D50" s="47">
        <f>A50-A48</f>
        <v>31</v>
      </c>
      <c r="E50" s="42">
        <f>ROUND(B50*(D$8+D$10)*D50/365,2)</f>
        <v>18574.52</v>
      </c>
      <c r="F50" s="43">
        <f t="shared" ref="F50:F61" si="8">IF(E50&lt;&gt;"x",E50+C50,"")</f>
        <v>18574.52</v>
      </c>
    </row>
    <row r="51" spans="1:6" x14ac:dyDescent="0.25">
      <c r="A51" s="46">
        <v>45716</v>
      </c>
      <c r="B51" s="33">
        <f t="shared" ref="B51:B56" si="9">B50-C50</f>
        <v>2700000</v>
      </c>
      <c r="C51" s="31">
        <v>0</v>
      </c>
      <c r="D51" s="47">
        <f t="shared" ref="D51:D61" si="10">A51-A50</f>
        <v>28</v>
      </c>
      <c r="E51" s="42">
        <f t="shared" ref="E51:E61" si="11">ROUND(B51*(D$8+D$10)*D51/365,2)</f>
        <v>16776.990000000002</v>
      </c>
      <c r="F51" s="43">
        <f t="shared" si="8"/>
        <v>16776.990000000002</v>
      </c>
    </row>
    <row r="52" spans="1:6" x14ac:dyDescent="0.25">
      <c r="A52" s="46">
        <v>45747</v>
      </c>
      <c r="B52" s="33">
        <f t="shared" si="9"/>
        <v>2700000</v>
      </c>
      <c r="C52" s="31">
        <v>75000</v>
      </c>
      <c r="D52" s="47">
        <f t="shared" si="10"/>
        <v>31</v>
      </c>
      <c r="E52" s="42">
        <f t="shared" si="11"/>
        <v>18574.52</v>
      </c>
      <c r="F52" s="43">
        <f t="shared" si="8"/>
        <v>93574.52</v>
      </c>
    </row>
    <row r="53" spans="1:6" x14ac:dyDescent="0.25">
      <c r="A53" s="46">
        <v>45777</v>
      </c>
      <c r="B53" s="33">
        <f t="shared" si="9"/>
        <v>2625000</v>
      </c>
      <c r="C53" s="31">
        <v>0</v>
      </c>
      <c r="D53" s="47">
        <f t="shared" si="10"/>
        <v>30</v>
      </c>
      <c r="E53" s="42">
        <f t="shared" si="11"/>
        <v>17476.03</v>
      </c>
      <c r="F53" s="43">
        <f t="shared" si="8"/>
        <v>17476.03</v>
      </c>
    </row>
    <row r="54" spans="1:6" x14ac:dyDescent="0.25">
      <c r="A54" s="46">
        <v>45808</v>
      </c>
      <c r="B54" s="33">
        <f t="shared" si="9"/>
        <v>2625000</v>
      </c>
      <c r="C54" s="31">
        <v>0</v>
      </c>
      <c r="D54" s="47">
        <f t="shared" si="10"/>
        <v>31</v>
      </c>
      <c r="E54" s="42">
        <f t="shared" si="11"/>
        <v>18058.560000000001</v>
      </c>
      <c r="F54" s="43">
        <f t="shared" si="8"/>
        <v>18058.560000000001</v>
      </c>
    </row>
    <row r="55" spans="1:6" x14ac:dyDescent="0.25">
      <c r="A55" s="46">
        <v>45838</v>
      </c>
      <c r="B55" s="33">
        <f t="shared" si="9"/>
        <v>2625000</v>
      </c>
      <c r="C55" s="31">
        <v>75000</v>
      </c>
      <c r="D55" s="47">
        <f t="shared" si="10"/>
        <v>30</v>
      </c>
      <c r="E55" s="42">
        <f t="shared" si="11"/>
        <v>17476.03</v>
      </c>
      <c r="F55" s="43">
        <f t="shared" si="8"/>
        <v>92476.03</v>
      </c>
    </row>
    <row r="56" spans="1:6" x14ac:dyDescent="0.25">
      <c r="A56" s="46">
        <v>45869</v>
      </c>
      <c r="B56" s="33">
        <f t="shared" si="9"/>
        <v>2550000</v>
      </c>
      <c r="C56" s="31">
        <v>0</v>
      </c>
      <c r="D56" s="47">
        <f t="shared" si="10"/>
        <v>31</v>
      </c>
      <c r="E56" s="42">
        <f t="shared" si="11"/>
        <v>17542.599999999999</v>
      </c>
      <c r="F56" s="43">
        <f t="shared" si="8"/>
        <v>17542.599999999999</v>
      </c>
    </row>
    <row r="57" spans="1:6" x14ac:dyDescent="0.25">
      <c r="A57" s="46">
        <v>45900</v>
      </c>
      <c r="B57" s="33">
        <f>B56-C57</f>
        <v>2550000</v>
      </c>
      <c r="C57" s="31">
        <v>0</v>
      </c>
      <c r="D57" s="47">
        <f t="shared" si="10"/>
        <v>31</v>
      </c>
      <c r="E57" s="42">
        <f t="shared" si="11"/>
        <v>17542.599999999999</v>
      </c>
      <c r="F57" s="43">
        <f t="shared" si="8"/>
        <v>17542.599999999999</v>
      </c>
    </row>
    <row r="58" spans="1:6" x14ac:dyDescent="0.25">
      <c r="A58" s="46">
        <v>45930</v>
      </c>
      <c r="B58" s="33">
        <f>B57-C57</f>
        <v>2550000</v>
      </c>
      <c r="C58" s="31">
        <v>75000</v>
      </c>
      <c r="D58" s="47">
        <f t="shared" si="10"/>
        <v>30</v>
      </c>
      <c r="E58" s="42">
        <f t="shared" si="11"/>
        <v>16976.71</v>
      </c>
      <c r="F58" s="43">
        <f t="shared" si="8"/>
        <v>91976.709999999992</v>
      </c>
    </row>
    <row r="59" spans="1:6" x14ac:dyDescent="0.25">
      <c r="A59" s="46">
        <v>45961</v>
      </c>
      <c r="B59" s="33">
        <f>B58-C58</f>
        <v>2475000</v>
      </c>
      <c r="C59" s="31">
        <v>0</v>
      </c>
      <c r="D59" s="47">
        <f t="shared" si="10"/>
        <v>31</v>
      </c>
      <c r="E59" s="42">
        <f t="shared" si="11"/>
        <v>17026.64</v>
      </c>
      <c r="F59" s="43">
        <f t="shared" si="8"/>
        <v>17026.64</v>
      </c>
    </row>
    <row r="60" spans="1:6" x14ac:dyDescent="0.25">
      <c r="A60" s="46">
        <v>45991</v>
      </c>
      <c r="B60" s="33">
        <f>B59-C59</f>
        <v>2475000</v>
      </c>
      <c r="C60" s="31">
        <v>0</v>
      </c>
      <c r="D60" s="47">
        <f t="shared" si="10"/>
        <v>30</v>
      </c>
      <c r="E60" s="42">
        <f t="shared" si="11"/>
        <v>16477.400000000001</v>
      </c>
      <c r="F60" s="43">
        <f t="shared" si="8"/>
        <v>16477.400000000001</v>
      </c>
    </row>
    <row r="61" spans="1:6" x14ac:dyDescent="0.25">
      <c r="A61" s="46">
        <v>46022</v>
      </c>
      <c r="B61" s="33">
        <f>B60-C60</f>
        <v>2475000</v>
      </c>
      <c r="C61" s="31">
        <v>75000</v>
      </c>
      <c r="D61" s="47">
        <f t="shared" si="10"/>
        <v>31</v>
      </c>
      <c r="E61" s="42">
        <f t="shared" si="11"/>
        <v>17026.64</v>
      </c>
      <c r="F61" s="43">
        <f t="shared" si="8"/>
        <v>92026.64</v>
      </c>
    </row>
    <row r="62" spans="1:6" ht="25.5" x14ac:dyDescent="0.25">
      <c r="A62" s="48" t="s">
        <v>21</v>
      </c>
      <c r="B62" s="49">
        <f>B61-C61</f>
        <v>2400000</v>
      </c>
      <c r="C62" s="49">
        <f>SUM(C50:C61)</f>
        <v>300000</v>
      </c>
      <c r="D62" s="50">
        <f>SUM(D50:D61)</f>
        <v>365</v>
      </c>
      <c r="E62" s="51">
        <f>SUM(E50:E61)</f>
        <v>209529.24</v>
      </c>
      <c r="F62" s="52">
        <f>SUM(F50:F61)</f>
        <v>509529.24</v>
      </c>
    </row>
    <row r="63" spans="1:6" x14ac:dyDescent="0.25">
      <c r="A63" s="44">
        <v>46053</v>
      </c>
      <c r="B63" s="45">
        <f>B61-C61</f>
        <v>2400000</v>
      </c>
      <c r="C63" s="31">
        <v>0</v>
      </c>
      <c r="D63" s="41">
        <f>A63-A61</f>
        <v>31</v>
      </c>
      <c r="E63" s="42">
        <f t="shared" ref="E63:E74" si="12">ROUND(B63*(D$8+D$10)*D63/365,2)</f>
        <v>16510.68</v>
      </c>
      <c r="F63" s="43">
        <f t="shared" si="1"/>
        <v>16510.68</v>
      </c>
    </row>
    <row r="64" spans="1:6" x14ac:dyDescent="0.25">
      <c r="A64" s="44">
        <v>46081</v>
      </c>
      <c r="B64" s="45">
        <f t="shared" ref="B64:B74" si="13">B63-C63</f>
        <v>2400000</v>
      </c>
      <c r="C64" s="31">
        <v>0</v>
      </c>
      <c r="D64" s="41">
        <f t="shared" si="3"/>
        <v>28</v>
      </c>
      <c r="E64" s="42">
        <f t="shared" si="12"/>
        <v>14912.88</v>
      </c>
      <c r="F64" s="43">
        <f t="shared" si="1"/>
        <v>14912.88</v>
      </c>
    </row>
    <row r="65" spans="1:6" x14ac:dyDescent="0.25">
      <c r="A65" s="44">
        <v>46112</v>
      </c>
      <c r="B65" s="45">
        <f t="shared" si="13"/>
        <v>2400000</v>
      </c>
      <c r="C65" s="31">
        <v>75000</v>
      </c>
      <c r="D65" s="41">
        <f t="shared" si="3"/>
        <v>31</v>
      </c>
      <c r="E65" s="42">
        <f t="shared" si="12"/>
        <v>16510.68</v>
      </c>
      <c r="F65" s="43">
        <f t="shared" si="1"/>
        <v>91510.68</v>
      </c>
    </row>
    <row r="66" spans="1:6" x14ac:dyDescent="0.25">
      <c r="A66" s="44">
        <v>46142</v>
      </c>
      <c r="B66" s="45">
        <f t="shared" si="13"/>
        <v>2325000</v>
      </c>
      <c r="C66" s="31">
        <v>0</v>
      </c>
      <c r="D66" s="41">
        <f t="shared" si="3"/>
        <v>30</v>
      </c>
      <c r="E66" s="42">
        <f t="shared" si="12"/>
        <v>15478.77</v>
      </c>
      <c r="F66" s="43">
        <f t="shared" si="1"/>
        <v>15478.77</v>
      </c>
    </row>
    <row r="67" spans="1:6" x14ac:dyDescent="0.25">
      <c r="A67" s="44">
        <v>46173</v>
      </c>
      <c r="B67" s="45">
        <f t="shared" si="13"/>
        <v>2325000</v>
      </c>
      <c r="C67" s="31">
        <v>0</v>
      </c>
      <c r="D67" s="41">
        <f t="shared" si="3"/>
        <v>31</v>
      </c>
      <c r="E67" s="42">
        <f t="shared" si="12"/>
        <v>15994.73</v>
      </c>
      <c r="F67" s="43">
        <f t="shared" si="1"/>
        <v>15994.73</v>
      </c>
    </row>
    <row r="68" spans="1:6" x14ac:dyDescent="0.25">
      <c r="A68" s="44">
        <v>46203</v>
      </c>
      <c r="B68" s="45">
        <f t="shared" si="13"/>
        <v>2325000</v>
      </c>
      <c r="C68" s="31">
        <v>75000</v>
      </c>
      <c r="D68" s="41">
        <f t="shared" si="3"/>
        <v>30</v>
      </c>
      <c r="E68" s="42">
        <f t="shared" si="12"/>
        <v>15478.77</v>
      </c>
      <c r="F68" s="43">
        <f t="shared" si="1"/>
        <v>90478.77</v>
      </c>
    </row>
    <row r="69" spans="1:6" x14ac:dyDescent="0.25">
      <c r="A69" s="44">
        <v>46234</v>
      </c>
      <c r="B69" s="45">
        <f t="shared" si="13"/>
        <v>2250000</v>
      </c>
      <c r="C69" s="31">
        <v>0</v>
      </c>
      <c r="D69" s="41">
        <f t="shared" si="3"/>
        <v>31</v>
      </c>
      <c r="E69" s="42">
        <f t="shared" si="12"/>
        <v>15478.77</v>
      </c>
      <c r="F69" s="43">
        <f t="shared" si="1"/>
        <v>15478.77</v>
      </c>
    </row>
    <row r="70" spans="1:6" x14ac:dyDescent="0.25">
      <c r="A70" s="44">
        <v>46265</v>
      </c>
      <c r="B70" s="45">
        <f t="shared" si="13"/>
        <v>2250000</v>
      </c>
      <c r="C70" s="31">
        <v>0</v>
      </c>
      <c r="D70" s="41">
        <f t="shared" si="3"/>
        <v>31</v>
      </c>
      <c r="E70" s="42">
        <f t="shared" si="12"/>
        <v>15478.77</v>
      </c>
      <c r="F70" s="43">
        <f t="shared" si="1"/>
        <v>15478.77</v>
      </c>
    </row>
    <row r="71" spans="1:6" x14ac:dyDescent="0.25">
      <c r="A71" s="44">
        <v>46295</v>
      </c>
      <c r="B71" s="45">
        <f t="shared" si="13"/>
        <v>2250000</v>
      </c>
      <c r="C71" s="31">
        <f>C68</f>
        <v>75000</v>
      </c>
      <c r="D71" s="41">
        <f>A71-A70</f>
        <v>30</v>
      </c>
      <c r="E71" s="42">
        <f t="shared" si="12"/>
        <v>14979.45</v>
      </c>
      <c r="F71" s="43">
        <f t="shared" si="1"/>
        <v>89979.45</v>
      </c>
    </row>
    <row r="72" spans="1:6" x14ac:dyDescent="0.25">
      <c r="A72" s="44">
        <v>46326</v>
      </c>
      <c r="B72" s="45">
        <f t="shared" si="13"/>
        <v>2175000</v>
      </c>
      <c r="C72" s="31">
        <v>0</v>
      </c>
      <c r="D72" s="41">
        <f t="shared" si="3"/>
        <v>31</v>
      </c>
      <c r="E72" s="42">
        <f t="shared" si="12"/>
        <v>14962.81</v>
      </c>
      <c r="F72" s="43">
        <f t="shared" si="1"/>
        <v>14962.81</v>
      </c>
    </row>
    <row r="73" spans="1:6" x14ac:dyDescent="0.25">
      <c r="A73" s="44">
        <v>46356</v>
      </c>
      <c r="B73" s="45">
        <f t="shared" si="13"/>
        <v>2175000</v>
      </c>
      <c r="C73" s="31">
        <v>0</v>
      </c>
      <c r="D73" s="41">
        <f t="shared" si="3"/>
        <v>30</v>
      </c>
      <c r="E73" s="42">
        <f t="shared" si="12"/>
        <v>14480.14</v>
      </c>
      <c r="F73" s="43">
        <f t="shared" si="1"/>
        <v>14480.14</v>
      </c>
    </row>
    <row r="74" spans="1:6" x14ac:dyDescent="0.25">
      <c r="A74" s="44">
        <v>46387</v>
      </c>
      <c r="B74" s="45">
        <f t="shared" si="13"/>
        <v>2175000</v>
      </c>
      <c r="C74" s="31">
        <v>75000</v>
      </c>
      <c r="D74" s="41">
        <v>31</v>
      </c>
      <c r="E74" s="42">
        <f t="shared" si="12"/>
        <v>14962.81</v>
      </c>
      <c r="F74" s="43">
        <f t="shared" si="1"/>
        <v>89962.81</v>
      </c>
    </row>
    <row r="75" spans="1:6" ht="25.5" x14ac:dyDescent="0.25">
      <c r="A75" s="36" t="s">
        <v>22</v>
      </c>
      <c r="B75" s="37">
        <f>B74</f>
        <v>2175000</v>
      </c>
      <c r="C75" s="37">
        <f>SUM(C63:C74)</f>
        <v>300000</v>
      </c>
      <c r="D75" s="38">
        <f>SUM(D63:D74)</f>
        <v>365</v>
      </c>
      <c r="E75" s="39">
        <f>SUM(E63:E74)</f>
        <v>185229.26</v>
      </c>
      <c r="F75" s="40">
        <f>SUM(F63:F74)</f>
        <v>485229.26</v>
      </c>
    </row>
    <row r="76" spans="1:6" x14ac:dyDescent="0.25">
      <c r="A76" s="46">
        <v>46418</v>
      </c>
      <c r="B76" s="45">
        <f>B74-C74</f>
        <v>2100000</v>
      </c>
      <c r="C76" s="31">
        <v>0</v>
      </c>
      <c r="D76" s="41">
        <v>31</v>
      </c>
      <c r="E76" s="42">
        <f t="shared" ref="E76:E87" si="14">ROUND(B76*(D$8+D$10)*D76/365,2)</f>
        <v>14446.85</v>
      </c>
      <c r="F76" s="43">
        <f t="shared" si="1"/>
        <v>14446.85</v>
      </c>
    </row>
    <row r="77" spans="1:6" x14ac:dyDescent="0.25">
      <c r="A77" s="46">
        <v>46446</v>
      </c>
      <c r="B77" s="45">
        <f>B76-C76</f>
        <v>2100000</v>
      </c>
      <c r="C77" s="31">
        <v>0</v>
      </c>
      <c r="D77" s="41">
        <f t="shared" si="3"/>
        <v>28</v>
      </c>
      <c r="E77" s="42">
        <f t="shared" si="14"/>
        <v>13048.77</v>
      </c>
      <c r="F77" s="43">
        <f t="shared" ref="F77:F139" si="15">IF(E77&lt;&gt;"x",E77+C77,"")</f>
        <v>13048.77</v>
      </c>
    </row>
    <row r="78" spans="1:6" x14ac:dyDescent="0.25">
      <c r="A78" s="46">
        <v>46477</v>
      </c>
      <c r="B78" s="45">
        <f>B77-C77</f>
        <v>2100000</v>
      </c>
      <c r="C78" s="31">
        <v>75000</v>
      </c>
      <c r="D78" s="41">
        <f t="shared" si="3"/>
        <v>31</v>
      </c>
      <c r="E78" s="42">
        <f t="shared" si="14"/>
        <v>14446.85</v>
      </c>
      <c r="F78" s="43">
        <f t="shared" si="15"/>
        <v>89446.85</v>
      </c>
    </row>
    <row r="79" spans="1:6" x14ac:dyDescent="0.25">
      <c r="A79" s="46">
        <v>46507</v>
      </c>
      <c r="B79" s="45">
        <f>B78-C78</f>
        <v>2025000</v>
      </c>
      <c r="C79" s="31">
        <v>0</v>
      </c>
      <c r="D79" s="41">
        <f t="shared" si="3"/>
        <v>30</v>
      </c>
      <c r="E79" s="42">
        <f t="shared" si="14"/>
        <v>13481.51</v>
      </c>
      <c r="F79" s="43">
        <f t="shared" si="15"/>
        <v>13481.51</v>
      </c>
    </row>
    <row r="80" spans="1:6" x14ac:dyDescent="0.25">
      <c r="A80" s="46">
        <v>46538</v>
      </c>
      <c r="B80" s="45">
        <f t="shared" ref="B80:B88" si="16">B79-C79</f>
        <v>2025000</v>
      </c>
      <c r="C80" s="31">
        <v>0</v>
      </c>
      <c r="D80" s="41">
        <f t="shared" si="3"/>
        <v>31</v>
      </c>
      <c r="E80" s="42">
        <f t="shared" si="14"/>
        <v>13930.89</v>
      </c>
      <c r="F80" s="43">
        <f t="shared" si="15"/>
        <v>13930.89</v>
      </c>
    </row>
    <row r="81" spans="1:6" x14ac:dyDescent="0.25">
      <c r="A81" s="46">
        <v>46568</v>
      </c>
      <c r="B81" s="45">
        <f t="shared" si="16"/>
        <v>2025000</v>
      </c>
      <c r="C81" s="31">
        <f>C78</f>
        <v>75000</v>
      </c>
      <c r="D81" s="41">
        <f t="shared" si="3"/>
        <v>30</v>
      </c>
      <c r="E81" s="42">
        <f t="shared" si="14"/>
        <v>13481.51</v>
      </c>
      <c r="F81" s="43">
        <f t="shared" si="15"/>
        <v>88481.51</v>
      </c>
    </row>
    <row r="82" spans="1:6" x14ac:dyDescent="0.25">
      <c r="A82" s="46">
        <v>46599</v>
      </c>
      <c r="B82" s="45">
        <f t="shared" si="16"/>
        <v>1950000</v>
      </c>
      <c r="C82" s="31">
        <v>0</v>
      </c>
      <c r="D82" s="41">
        <f t="shared" si="3"/>
        <v>31</v>
      </c>
      <c r="E82" s="42">
        <f t="shared" si="14"/>
        <v>13414.93</v>
      </c>
      <c r="F82" s="43">
        <f t="shared" si="15"/>
        <v>13414.93</v>
      </c>
    </row>
    <row r="83" spans="1:6" x14ac:dyDescent="0.25">
      <c r="A83" s="46">
        <v>46630</v>
      </c>
      <c r="B83" s="45">
        <f t="shared" si="16"/>
        <v>1950000</v>
      </c>
      <c r="C83" s="31">
        <v>0</v>
      </c>
      <c r="D83" s="41">
        <f t="shared" si="3"/>
        <v>31</v>
      </c>
      <c r="E83" s="42">
        <f t="shared" si="14"/>
        <v>13414.93</v>
      </c>
      <c r="F83" s="43">
        <f t="shared" si="15"/>
        <v>13414.93</v>
      </c>
    </row>
    <row r="84" spans="1:6" x14ac:dyDescent="0.25">
      <c r="A84" s="46">
        <v>46660</v>
      </c>
      <c r="B84" s="45">
        <f t="shared" si="16"/>
        <v>1950000</v>
      </c>
      <c r="C84" s="31">
        <f>C81</f>
        <v>75000</v>
      </c>
      <c r="D84" s="41">
        <f t="shared" ref="D84:D139" si="17">A84-A83</f>
        <v>30</v>
      </c>
      <c r="E84" s="42">
        <f t="shared" si="14"/>
        <v>12982.19</v>
      </c>
      <c r="F84" s="43">
        <f t="shared" si="15"/>
        <v>87982.19</v>
      </c>
    </row>
    <row r="85" spans="1:6" x14ac:dyDescent="0.25">
      <c r="A85" s="46">
        <v>46691</v>
      </c>
      <c r="B85" s="45">
        <f t="shared" si="16"/>
        <v>1875000</v>
      </c>
      <c r="C85" s="31">
        <v>0</v>
      </c>
      <c r="D85" s="41">
        <f t="shared" si="17"/>
        <v>31</v>
      </c>
      <c r="E85" s="42">
        <f t="shared" si="14"/>
        <v>12898.97</v>
      </c>
      <c r="F85" s="43">
        <f t="shared" si="15"/>
        <v>12898.97</v>
      </c>
    </row>
    <row r="86" spans="1:6" x14ac:dyDescent="0.25">
      <c r="A86" s="46">
        <v>46721</v>
      </c>
      <c r="B86" s="45">
        <f t="shared" si="16"/>
        <v>1875000</v>
      </c>
      <c r="C86" s="31">
        <v>0</v>
      </c>
      <c r="D86" s="41">
        <f t="shared" si="17"/>
        <v>30</v>
      </c>
      <c r="E86" s="42">
        <f t="shared" si="14"/>
        <v>12482.88</v>
      </c>
      <c r="F86" s="43">
        <f t="shared" si="15"/>
        <v>12482.88</v>
      </c>
    </row>
    <row r="87" spans="1:6" x14ac:dyDescent="0.25">
      <c r="A87" s="46">
        <v>46752</v>
      </c>
      <c r="B87" s="45">
        <f t="shared" si="16"/>
        <v>1875000</v>
      </c>
      <c r="C87" s="31">
        <f>C84</f>
        <v>75000</v>
      </c>
      <c r="D87" s="41">
        <f>A87-A86</f>
        <v>31</v>
      </c>
      <c r="E87" s="42">
        <f t="shared" si="14"/>
        <v>12898.97</v>
      </c>
      <c r="F87" s="43">
        <f t="shared" si="15"/>
        <v>87898.97</v>
      </c>
    </row>
    <row r="88" spans="1:6" ht="25.5" x14ac:dyDescent="0.25">
      <c r="A88" s="36" t="s">
        <v>23</v>
      </c>
      <c r="B88" s="37">
        <f t="shared" si="16"/>
        <v>1800000</v>
      </c>
      <c r="C88" s="37">
        <f>SUM(C76:C87)</f>
        <v>300000</v>
      </c>
      <c r="D88" s="38">
        <f>SUM(D76:D87)</f>
        <v>365</v>
      </c>
      <c r="E88" s="39">
        <f>SUM(E76:E87)</f>
        <v>160929.25</v>
      </c>
      <c r="F88" s="40">
        <f>SUM(F76:F87)</f>
        <v>460929.25</v>
      </c>
    </row>
    <row r="89" spans="1:6" x14ac:dyDescent="0.25">
      <c r="A89" s="44">
        <v>46783</v>
      </c>
      <c r="B89" s="45">
        <f>B87-C87</f>
        <v>1800000</v>
      </c>
      <c r="C89" s="31">
        <v>0</v>
      </c>
      <c r="D89" s="41">
        <f>A89-A87</f>
        <v>31</v>
      </c>
      <c r="E89" s="42">
        <f t="shared" ref="E89:E100" si="18">ROUND(B89*(D$8+D$10)*D89/365,2)</f>
        <v>12383.01</v>
      </c>
      <c r="F89" s="43">
        <f t="shared" si="15"/>
        <v>12383.01</v>
      </c>
    </row>
    <row r="90" spans="1:6" x14ac:dyDescent="0.25">
      <c r="A90" s="44">
        <v>46812</v>
      </c>
      <c r="B90" s="45">
        <f t="shared" ref="B90:B101" si="19">B89-C89</f>
        <v>1800000</v>
      </c>
      <c r="C90" s="31">
        <v>0</v>
      </c>
      <c r="D90" s="41">
        <f t="shared" si="17"/>
        <v>29</v>
      </c>
      <c r="E90" s="42">
        <f t="shared" si="18"/>
        <v>11584.11</v>
      </c>
      <c r="F90" s="43">
        <f t="shared" si="15"/>
        <v>11584.11</v>
      </c>
    </row>
    <row r="91" spans="1:6" x14ac:dyDescent="0.25">
      <c r="A91" s="44">
        <v>46843</v>
      </c>
      <c r="B91" s="45">
        <f>B90-C90</f>
        <v>1800000</v>
      </c>
      <c r="C91" s="31">
        <v>75000</v>
      </c>
      <c r="D91" s="41">
        <f t="shared" si="17"/>
        <v>31</v>
      </c>
      <c r="E91" s="42">
        <f t="shared" si="18"/>
        <v>12383.01</v>
      </c>
      <c r="F91" s="43">
        <f t="shared" si="15"/>
        <v>87383.01</v>
      </c>
    </row>
    <row r="92" spans="1:6" x14ac:dyDescent="0.25">
      <c r="A92" s="44">
        <v>46873</v>
      </c>
      <c r="B92" s="45">
        <f t="shared" si="19"/>
        <v>1725000</v>
      </c>
      <c r="C92" s="31">
        <v>0</v>
      </c>
      <c r="D92" s="41">
        <f>A92-A91</f>
        <v>30</v>
      </c>
      <c r="E92" s="42">
        <f>ROUND(B92*(D$8+D$10)*D92/365,2)</f>
        <v>11484.25</v>
      </c>
      <c r="F92" s="43">
        <f>IF(E92&lt;&gt;"x",E92+C92,"")</f>
        <v>11484.25</v>
      </c>
    </row>
    <row r="93" spans="1:6" x14ac:dyDescent="0.25">
      <c r="A93" s="44">
        <v>46904</v>
      </c>
      <c r="B93" s="45">
        <f t="shared" si="19"/>
        <v>1725000</v>
      </c>
      <c r="C93" s="31">
        <v>0</v>
      </c>
      <c r="D93" s="41">
        <f t="shared" si="17"/>
        <v>31</v>
      </c>
      <c r="E93" s="42">
        <f t="shared" si="18"/>
        <v>11867.05</v>
      </c>
      <c r="F93" s="43">
        <f t="shared" si="15"/>
        <v>11867.05</v>
      </c>
    </row>
    <row r="94" spans="1:6" x14ac:dyDescent="0.25">
      <c r="A94" s="44">
        <v>46934</v>
      </c>
      <c r="B94" s="45">
        <f t="shared" si="19"/>
        <v>1725000</v>
      </c>
      <c r="C94" s="31">
        <f>C91</f>
        <v>75000</v>
      </c>
      <c r="D94" s="41">
        <f t="shared" si="17"/>
        <v>30</v>
      </c>
      <c r="E94" s="42">
        <f t="shared" si="18"/>
        <v>11484.25</v>
      </c>
      <c r="F94" s="43">
        <f t="shared" si="15"/>
        <v>86484.25</v>
      </c>
    </row>
    <row r="95" spans="1:6" x14ac:dyDescent="0.25">
      <c r="A95" s="44">
        <v>46965</v>
      </c>
      <c r="B95" s="45">
        <f t="shared" si="19"/>
        <v>1650000</v>
      </c>
      <c r="C95" s="31">
        <v>0</v>
      </c>
      <c r="D95" s="41">
        <f t="shared" si="17"/>
        <v>31</v>
      </c>
      <c r="E95" s="42">
        <f t="shared" si="18"/>
        <v>11351.1</v>
      </c>
      <c r="F95" s="43">
        <f t="shared" si="15"/>
        <v>11351.1</v>
      </c>
    </row>
    <row r="96" spans="1:6" x14ac:dyDescent="0.25">
      <c r="A96" s="44">
        <v>46996</v>
      </c>
      <c r="B96" s="45">
        <f t="shared" si="19"/>
        <v>1650000</v>
      </c>
      <c r="C96" s="31">
        <v>0</v>
      </c>
      <c r="D96" s="41">
        <f t="shared" si="17"/>
        <v>31</v>
      </c>
      <c r="E96" s="42">
        <f t="shared" si="18"/>
        <v>11351.1</v>
      </c>
      <c r="F96" s="43">
        <f t="shared" si="15"/>
        <v>11351.1</v>
      </c>
    </row>
    <row r="97" spans="1:6" x14ac:dyDescent="0.25">
      <c r="A97" s="44">
        <v>47026</v>
      </c>
      <c r="B97" s="45">
        <f t="shared" si="19"/>
        <v>1650000</v>
      </c>
      <c r="C97" s="31">
        <f>C91</f>
        <v>75000</v>
      </c>
      <c r="D97" s="41">
        <f t="shared" si="17"/>
        <v>30</v>
      </c>
      <c r="E97" s="42">
        <f t="shared" si="18"/>
        <v>10984.93</v>
      </c>
      <c r="F97" s="43">
        <f t="shared" si="15"/>
        <v>85984.93</v>
      </c>
    </row>
    <row r="98" spans="1:6" x14ac:dyDescent="0.25">
      <c r="A98" s="44">
        <v>47057</v>
      </c>
      <c r="B98" s="45">
        <f t="shared" si="19"/>
        <v>1575000</v>
      </c>
      <c r="C98" s="31">
        <v>0</v>
      </c>
      <c r="D98" s="41">
        <f t="shared" si="17"/>
        <v>31</v>
      </c>
      <c r="E98" s="42">
        <f t="shared" si="18"/>
        <v>10835.14</v>
      </c>
      <c r="F98" s="43">
        <f t="shared" si="15"/>
        <v>10835.14</v>
      </c>
    </row>
    <row r="99" spans="1:6" x14ac:dyDescent="0.25">
      <c r="A99" s="44">
        <v>47087</v>
      </c>
      <c r="B99" s="45">
        <f t="shared" si="19"/>
        <v>1575000</v>
      </c>
      <c r="C99" s="31">
        <v>0</v>
      </c>
      <c r="D99" s="41">
        <f t="shared" si="17"/>
        <v>30</v>
      </c>
      <c r="E99" s="42">
        <f t="shared" si="18"/>
        <v>10485.620000000001</v>
      </c>
      <c r="F99" s="43">
        <f t="shared" si="15"/>
        <v>10485.620000000001</v>
      </c>
    </row>
    <row r="100" spans="1:6" x14ac:dyDescent="0.25">
      <c r="A100" s="44">
        <v>47118</v>
      </c>
      <c r="B100" s="45">
        <f t="shared" si="19"/>
        <v>1575000</v>
      </c>
      <c r="C100" s="31">
        <f>C97</f>
        <v>75000</v>
      </c>
      <c r="D100" s="41">
        <f t="shared" si="17"/>
        <v>31</v>
      </c>
      <c r="E100" s="42">
        <f t="shared" si="18"/>
        <v>10835.14</v>
      </c>
      <c r="F100" s="43">
        <f t="shared" si="15"/>
        <v>85835.14</v>
      </c>
    </row>
    <row r="101" spans="1:6" ht="25.5" x14ac:dyDescent="0.25">
      <c r="A101" s="36" t="s">
        <v>24</v>
      </c>
      <c r="B101" s="37">
        <f t="shared" si="19"/>
        <v>1500000</v>
      </c>
      <c r="C101" s="37">
        <f>SUM(C89:C100)</f>
        <v>300000</v>
      </c>
      <c r="D101" s="38">
        <f>SUM(D89:D100)</f>
        <v>366</v>
      </c>
      <c r="E101" s="39">
        <f>SUM(E89:E100)</f>
        <v>137028.71000000002</v>
      </c>
      <c r="F101" s="40">
        <f>SUM(F89:F100)</f>
        <v>437028.71</v>
      </c>
    </row>
    <row r="102" spans="1:6" x14ac:dyDescent="0.25">
      <c r="A102" s="46">
        <v>47149</v>
      </c>
      <c r="B102" s="45">
        <f>B100-C100</f>
        <v>1500000</v>
      </c>
      <c r="C102" s="31">
        <v>0</v>
      </c>
      <c r="D102" s="41">
        <f>A102-A100</f>
        <v>31</v>
      </c>
      <c r="E102" s="42">
        <f t="shared" ref="E102:E113" si="20">ROUND(B102*(D$8+D$10)*D102/365,2)</f>
        <v>10319.18</v>
      </c>
      <c r="F102" s="43">
        <f t="shared" si="15"/>
        <v>10319.18</v>
      </c>
    </row>
    <row r="103" spans="1:6" x14ac:dyDescent="0.25">
      <c r="A103" s="46">
        <v>47177</v>
      </c>
      <c r="B103" s="45">
        <f t="shared" ref="B103:B114" si="21">B102-C102</f>
        <v>1500000</v>
      </c>
      <c r="C103" s="31">
        <v>0</v>
      </c>
      <c r="D103" s="41">
        <f t="shared" si="17"/>
        <v>28</v>
      </c>
      <c r="E103" s="42">
        <f t="shared" si="20"/>
        <v>9320.5499999999993</v>
      </c>
      <c r="F103" s="43">
        <f t="shared" si="15"/>
        <v>9320.5499999999993</v>
      </c>
    </row>
    <row r="104" spans="1:6" x14ac:dyDescent="0.25">
      <c r="A104" s="46">
        <v>47208</v>
      </c>
      <c r="B104" s="45">
        <f t="shared" si="21"/>
        <v>1500000</v>
      </c>
      <c r="C104" s="31">
        <v>75000</v>
      </c>
      <c r="D104" s="41">
        <f t="shared" si="17"/>
        <v>31</v>
      </c>
      <c r="E104" s="42">
        <f t="shared" si="20"/>
        <v>10319.18</v>
      </c>
      <c r="F104" s="43">
        <f t="shared" si="15"/>
        <v>85319.18</v>
      </c>
    </row>
    <row r="105" spans="1:6" x14ac:dyDescent="0.25">
      <c r="A105" s="46">
        <v>47238</v>
      </c>
      <c r="B105" s="45">
        <f t="shared" si="21"/>
        <v>1425000</v>
      </c>
      <c r="C105" s="31">
        <v>0</v>
      </c>
      <c r="D105" s="41">
        <f t="shared" si="17"/>
        <v>30</v>
      </c>
      <c r="E105" s="42">
        <f t="shared" si="20"/>
        <v>9486.99</v>
      </c>
      <c r="F105" s="43">
        <f t="shared" si="15"/>
        <v>9486.99</v>
      </c>
    </row>
    <row r="106" spans="1:6" x14ac:dyDescent="0.25">
      <c r="A106" s="46">
        <v>47269</v>
      </c>
      <c r="B106" s="45">
        <f t="shared" si="21"/>
        <v>1425000</v>
      </c>
      <c r="C106" s="31">
        <v>0</v>
      </c>
      <c r="D106" s="41">
        <f t="shared" si="17"/>
        <v>31</v>
      </c>
      <c r="E106" s="42">
        <f t="shared" si="20"/>
        <v>9803.2199999999993</v>
      </c>
      <c r="F106" s="43">
        <f t="shared" si="15"/>
        <v>9803.2199999999993</v>
      </c>
    </row>
    <row r="107" spans="1:6" x14ac:dyDescent="0.25">
      <c r="A107" s="46">
        <v>47299</v>
      </c>
      <c r="B107" s="45">
        <f t="shared" si="21"/>
        <v>1425000</v>
      </c>
      <c r="C107" s="31">
        <f>C104</f>
        <v>75000</v>
      </c>
      <c r="D107" s="41">
        <f t="shared" si="17"/>
        <v>30</v>
      </c>
      <c r="E107" s="42">
        <f t="shared" si="20"/>
        <v>9486.99</v>
      </c>
      <c r="F107" s="43">
        <f t="shared" si="15"/>
        <v>84486.99</v>
      </c>
    </row>
    <row r="108" spans="1:6" x14ac:dyDescent="0.25">
      <c r="A108" s="46">
        <v>47330</v>
      </c>
      <c r="B108" s="45">
        <f t="shared" si="21"/>
        <v>1350000</v>
      </c>
      <c r="C108" s="31">
        <v>0</v>
      </c>
      <c r="D108" s="41">
        <f t="shared" si="17"/>
        <v>31</v>
      </c>
      <c r="E108" s="42">
        <f t="shared" si="20"/>
        <v>9287.26</v>
      </c>
      <c r="F108" s="43">
        <f t="shared" si="15"/>
        <v>9287.26</v>
      </c>
    </row>
    <row r="109" spans="1:6" x14ac:dyDescent="0.25">
      <c r="A109" s="46">
        <v>47361</v>
      </c>
      <c r="B109" s="45">
        <f t="shared" si="21"/>
        <v>1350000</v>
      </c>
      <c r="C109" s="31">
        <v>0</v>
      </c>
      <c r="D109" s="41">
        <f t="shared" si="17"/>
        <v>31</v>
      </c>
      <c r="E109" s="42">
        <f t="shared" si="20"/>
        <v>9287.26</v>
      </c>
      <c r="F109" s="43">
        <f t="shared" si="15"/>
        <v>9287.26</v>
      </c>
    </row>
    <row r="110" spans="1:6" x14ac:dyDescent="0.25">
      <c r="A110" s="46">
        <v>47391</v>
      </c>
      <c r="B110" s="45">
        <f t="shared" si="21"/>
        <v>1350000</v>
      </c>
      <c r="C110" s="31">
        <f>C107</f>
        <v>75000</v>
      </c>
      <c r="D110" s="41">
        <f t="shared" si="17"/>
        <v>30</v>
      </c>
      <c r="E110" s="42">
        <f t="shared" si="20"/>
        <v>8987.67</v>
      </c>
      <c r="F110" s="43">
        <f t="shared" si="15"/>
        <v>83987.67</v>
      </c>
    </row>
    <row r="111" spans="1:6" x14ac:dyDescent="0.25">
      <c r="A111" s="46">
        <v>47422</v>
      </c>
      <c r="B111" s="45">
        <f t="shared" si="21"/>
        <v>1275000</v>
      </c>
      <c r="C111" s="31">
        <v>0</v>
      </c>
      <c r="D111" s="41">
        <f t="shared" si="17"/>
        <v>31</v>
      </c>
      <c r="E111" s="42">
        <f t="shared" si="20"/>
        <v>8771.2999999999993</v>
      </c>
      <c r="F111" s="43">
        <f t="shared" si="15"/>
        <v>8771.2999999999993</v>
      </c>
    </row>
    <row r="112" spans="1:6" x14ac:dyDescent="0.25">
      <c r="A112" s="46">
        <v>47452</v>
      </c>
      <c r="B112" s="45">
        <f t="shared" si="21"/>
        <v>1275000</v>
      </c>
      <c r="C112" s="31">
        <v>0</v>
      </c>
      <c r="D112" s="41">
        <f t="shared" si="17"/>
        <v>30</v>
      </c>
      <c r="E112" s="42">
        <f t="shared" si="20"/>
        <v>8488.36</v>
      </c>
      <c r="F112" s="43">
        <f t="shared" si="15"/>
        <v>8488.36</v>
      </c>
    </row>
    <row r="113" spans="1:6" x14ac:dyDescent="0.25">
      <c r="A113" s="46">
        <v>47483</v>
      </c>
      <c r="B113" s="45">
        <f t="shared" si="21"/>
        <v>1275000</v>
      </c>
      <c r="C113" s="31">
        <f>C110</f>
        <v>75000</v>
      </c>
      <c r="D113" s="41">
        <f t="shared" si="17"/>
        <v>31</v>
      </c>
      <c r="E113" s="42">
        <f t="shared" si="20"/>
        <v>8771.2999999999993</v>
      </c>
      <c r="F113" s="43">
        <f t="shared" si="15"/>
        <v>83771.3</v>
      </c>
    </row>
    <row r="114" spans="1:6" ht="25.5" x14ac:dyDescent="0.25">
      <c r="A114" s="36" t="s">
        <v>25</v>
      </c>
      <c r="B114" s="37">
        <f t="shared" si="21"/>
        <v>1200000</v>
      </c>
      <c r="C114" s="37">
        <f>SUM(C102:C113)</f>
        <v>300000</v>
      </c>
      <c r="D114" s="38">
        <f>SUM(D102:D113)</f>
        <v>365</v>
      </c>
      <c r="E114" s="39">
        <f>SUM(E102:E113)</f>
        <v>112329.26</v>
      </c>
      <c r="F114" s="40">
        <f>SUM(F102:F113)</f>
        <v>412329.25999999995</v>
      </c>
    </row>
    <row r="115" spans="1:6" x14ac:dyDescent="0.25">
      <c r="A115" s="44">
        <v>47514</v>
      </c>
      <c r="B115" s="45">
        <f>B113-C113</f>
        <v>1200000</v>
      </c>
      <c r="C115" s="31">
        <v>0</v>
      </c>
      <c r="D115" s="41">
        <f>A115-A113</f>
        <v>31</v>
      </c>
      <c r="E115" s="42">
        <f t="shared" ref="E115:E126" si="22">ROUND(B115*(D$8+D$10)*D115/365,2)</f>
        <v>8255.34</v>
      </c>
      <c r="F115" s="43">
        <f t="shared" si="15"/>
        <v>8255.34</v>
      </c>
    </row>
    <row r="116" spans="1:6" x14ac:dyDescent="0.25">
      <c r="A116" s="44">
        <v>47542</v>
      </c>
      <c r="B116" s="45">
        <f t="shared" ref="B116:B127" si="23">B115-C115</f>
        <v>1200000</v>
      </c>
      <c r="C116" s="31">
        <v>0</v>
      </c>
      <c r="D116" s="53">
        <f t="shared" si="17"/>
        <v>28</v>
      </c>
      <c r="E116" s="34">
        <f t="shared" si="22"/>
        <v>7456.44</v>
      </c>
      <c r="F116" s="35">
        <f t="shared" si="15"/>
        <v>7456.44</v>
      </c>
    </row>
    <row r="117" spans="1:6" x14ac:dyDescent="0.25">
      <c r="A117" s="44">
        <v>47573</v>
      </c>
      <c r="B117" s="45">
        <f t="shared" si="23"/>
        <v>1200000</v>
      </c>
      <c r="C117" s="31">
        <v>75000</v>
      </c>
      <c r="D117" s="53">
        <f t="shared" si="17"/>
        <v>31</v>
      </c>
      <c r="E117" s="34">
        <f t="shared" si="22"/>
        <v>8255.34</v>
      </c>
      <c r="F117" s="35">
        <f t="shared" si="15"/>
        <v>83255.34</v>
      </c>
    </row>
    <row r="118" spans="1:6" x14ac:dyDescent="0.25">
      <c r="A118" s="44">
        <v>47603</v>
      </c>
      <c r="B118" s="45">
        <f t="shared" si="23"/>
        <v>1125000</v>
      </c>
      <c r="C118" s="31">
        <v>0</v>
      </c>
      <c r="D118" s="41">
        <f t="shared" si="17"/>
        <v>30</v>
      </c>
      <c r="E118" s="42">
        <f t="shared" si="22"/>
        <v>7489.73</v>
      </c>
      <c r="F118" s="43">
        <f t="shared" si="15"/>
        <v>7489.73</v>
      </c>
    </row>
    <row r="119" spans="1:6" x14ac:dyDescent="0.25">
      <c r="A119" s="44">
        <v>47634</v>
      </c>
      <c r="B119" s="45">
        <f t="shared" si="23"/>
        <v>1125000</v>
      </c>
      <c r="C119" s="31">
        <v>0</v>
      </c>
      <c r="D119" s="41">
        <f t="shared" si="17"/>
        <v>31</v>
      </c>
      <c r="E119" s="42">
        <f t="shared" si="22"/>
        <v>7739.38</v>
      </c>
      <c r="F119" s="43">
        <f t="shared" si="15"/>
        <v>7739.38</v>
      </c>
    </row>
    <row r="120" spans="1:6" x14ac:dyDescent="0.25">
      <c r="A120" s="44">
        <v>47664</v>
      </c>
      <c r="B120" s="45">
        <f t="shared" si="23"/>
        <v>1125000</v>
      </c>
      <c r="C120" s="31">
        <f>C117</f>
        <v>75000</v>
      </c>
      <c r="D120" s="41">
        <f t="shared" si="17"/>
        <v>30</v>
      </c>
      <c r="E120" s="42">
        <f t="shared" si="22"/>
        <v>7489.73</v>
      </c>
      <c r="F120" s="43">
        <f t="shared" si="15"/>
        <v>82489.73</v>
      </c>
    </row>
    <row r="121" spans="1:6" x14ac:dyDescent="0.25">
      <c r="A121" s="44">
        <v>47695</v>
      </c>
      <c r="B121" s="45">
        <f t="shared" si="23"/>
        <v>1050000</v>
      </c>
      <c r="C121" s="31">
        <v>0</v>
      </c>
      <c r="D121" s="41">
        <f t="shared" si="17"/>
        <v>31</v>
      </c>
      <c r="E121" s="42">
        <f t="shared" si="22"/>
        <v>7223.42</v>
      </c>
      <c r="F121" s="43">
        <f t="shared" si="15"/>
        <v>7223.42</v>
      </c>
    </row>
    <row r="122" spans="1:6" x14ac:dyDescent="0.25">
      <c r="A122" s="44">
        <v>47726</v>
      </c>
      <c r="B122" s="45">
        <f t="shared" si="23"/>
        <v>1050000</v>
      </c>
      <c r="C122" s="31">
        <v>0</v>
      </c>
      <c r="D122" s="41">
        <f t="shared" si="17"/>
        <v>31</v>
      </c>
      <c r="E122" s="42">
        <f t="shared" si="22"/>
        <v>7223.42</v>
      </c>
      <c r="F122" s="43">
        <f t="shared" si="15"/>
        <v>7223.42</v>
      </c>
    </row>
    <row r="123" spans="1:6" x14ac:dyDescent="0.25">
      <c r="A123" s="44">
        <v>47756</v>
      </c>
      <c r="B123" s="45">
        <f t="shared" si="23"/>
        <v>1050000</v>
      </c>
      <c r="C123" s="31">
        <f>C117</f>
        <v>75000</v>
      </c>
      <c r="D123" s="41">
        <f t="shared" si="17"/>
        <v>30</v>
      </c>
      <c r="E123" s="42">
        <f t="shared" si="22"/>
        <v>6990.41</v>
      </c>
      <c r="F123" s="43">
        <f t="shared" si="15"/>
        <v>81990.41</v>
      </c>
    </row>
    <row r="124" spans="1:6" x14ac:dyDescent="0.25">
      <c r="A124" s="44">
        <v>47787</v>
      </c>
      <c r="B124" s="45">
        <f t="shared" si="23"/>
        <v>975000</v>
      </c>
      <c r="C124" s="31">
        <v>0</v>
      </c>
      <c r="D124" s="41">
        <f t="shared" si="17"/>
        <v>31</v>
      </c>
      <c r="E124" s="42">
        <f t="shared" si="22"/>
        <v>6707.47</v>
      </c>
      <c r="F124" s="43">
        <f t="shared" si="15"/>
        <v>6707.47</v>
      </c>
    </row>
    <row r="125" spans="1:6" x14ac:dyDescent="0.25">
      <c r="A125" s="44">
        <v>47817</v>
      </c>
      <c r="B125" s="45">
        <f t="shared" si="23"/>
        <v>975000</v>
      </c>
      <c r="C125" s="31">
        <v>0</v>
      </c>
      <c r="D125" s="41">
        <f t="shared" si="17"/>
        <v>30</v>
      </c>
      <c r="E125" s="42">
        <f t="shared" si="22"/>
        <v>6491.1</v>
      </c>
      <c r="F125" s="43">
        <f t="shared" si="15"/>
        <v>6491.1</v>
      </c>
    </row>
    <row r="126" spans="1:6" x14ac:dyDescent="0.25">
      <c r="A126" s="44">
        <v>47848</v>
      </c>
      <c r="B126" s="45">
        <f t="shared" si="23"/>
        <v>975000</v>
      </c>
      <c r="C126" s="31">
        <f>C117</f>
        <v>75000</v>
      </c>
      <c r="D126" s="41">
        <f t="shared" si="17"/>
        <v>31</v>
      </c>
      <c r="E126" s="42">
        <f t="shared" si="22"/>
        <v>6707.47</v>
      </c>
      <c r="F126" s="43">
        <f t="shared" si="15"/>
        <v>81707.47</v>
      </c>
    </row>
    <row r="127" spans="1:6" ht="25.5" x14ac:dyDescent="0.25">
      <c r="A127" s="36" t="s">
        <v>26</v>
      </c>
      <c r="B127" s="37">
        <f t="shared" si="23"/>
        <v>900000</v>
      </c>
      <c r="C127" s="37">
        <f>SUM(C115:C126)</f>
        <v>300000</v>
      </c>
      <c r="D127" s="38">
        <f>SUM(D115:D126)</f>
        <v>365</v>
      </c>
      <c r="E127" s="39">
        <f>SUM(E115:E126)</f>
        <v>88029.25</v>
      </c>
      <c r="F127" s="40">
        <f>SUM(F115:F126)</f>
        <v>388029.25</v>
      </c>
    </row>
    <row r="128" spans="1:6" x14ac:dyDescent="0.25">
      <c r="A128" s="46">
        <v>47879</v>
      </c>
      <c r="B128" s="45">
        <f>B126-C126</f>
        <v>900000</v>
      </c>
      <c r="C128" s="31">
        <v>0</v>
      </c>
      <c r="D128" s="41">
        <f>A128-A126</f>
        <v>31</v>
      </c>
      <c r="E128" s="42">
        <f t="shared" ref="E128:E139" si="24">ROUND(B128*(D$8+D$10)*D128/365,2)</f>
        <v>6191.51</v>
      </c>
      <c r="F128" s="43">
        <f t="shared" si="15"/>
        <v>6191.51</v>
      </c>
    </row>
    <row r="129" spans="1:6" x14ac:dyDescent="0.25">
      <c r="A129" s="46">
        <v>47907</v>
      </c>
      <c r="B129" s="45">
        <f t="shared" ref="B129:B140" si="25">B128-C128</f>
        <v>900000</v>
      </c>
      <c r="C129" s="31">
        <v>0</v>
      </c>
      <c r="D129" s="41">
        <f t="shared" si="17"/>
        <v>28</v>
      </c>
      <c r="E129" s="42">
        <f t="shared" si="24"/>
        <v>5592.33</v>
      </c>
      <c r="F129" s="43">
        <f t="shared" si="15"/>
        <v>5592.33</v>
      </c>
    </row>
    <row r="130" spans="1:6" x14ac:dyDescent="0.25">
      <c r="A130" s="46">
        <v>47938</v>
      </c>
      <c r="B130" s="45">
        <f t="shared" si="25"/>
        <v>900000</v>
      </c>
      <c r="C130" s="31">
        <v>75000</v>
      </c>
      <c r="D130" s="41">
        <f t="shared" si="17"/>
        <v>31</v>
      </c>
      <c r="E130" s="42">
        <f t="shared" si="24"/>
        <v>6191.51</v>
      </c>
      <c r="F130" s="43">
        <f t="shared" si="15"/>
        <v>81191.509999999995</v>
      </c>
    </row>
    <row r="131" spans="1:6" x14ac:dyDescent="0.25">
      <c r="A131" s="46">
        <v>47968</v>
      </c>
      <c r="B131" s="45">
        <f t="shared" si="25"/>
        <v>825000</v>
      </c>
      <c r="C131" s="31">
        <v>0</v>
      </c>
      <c r="D131" s="41">
        <f t="shared" si="17"/>
        <v>30</v>
      </c>
      <c r="E131" s="42">
        <f t="shared" si="24"/>
        <v>5492.47</v>
      </c>
      <c r="F131" s="43">
        <f t="shared" si="15"/>
        <v>5492.47</v>
      </c>
    </row>
    <row r="132" spans="1:6" x14ac:dyDescent="0.25">
      <c r="A132" s="46">
        <v>47999</v>
      </c>
      <c r="B132" s="45">
        <f t="shared" si="25"/>
        <v>825000</v>
      </c>
      <c r="C132" s="31">
        <v>0</v>
      </c>
      <c r="D132" s="41">
        <f t="shared" si="17"/>
        <v>31</v>
      </c>
      <c r="E132" s="42">
        <f t="shared" si="24"/>
        <v>5675.55</v>
      </c>
      <c r="F132" s="43">
        <f t="shared" si="15"/>
        <v>5675.55</v>
      </c>
    </row>
    <row r="133" spans="1:6" x14ac:dyDescent="0.25">
      <c r="A133" s="46">
        <v>48029</v>
      </c>
      <c r="B133" s="45">
        <f t="shared" si="25"/>
        <v>825000</v>
      </c>
      <c r="C133" s="31">
        <f>C130</f>
        <v>75000</v>
      </c>
      <c r="D133" s="41">
        <f t="shared" si="17"/>
        <v>30</v>
      </c>
      <c r="E133" s="42">
        <f t="shared" si="24"/>
        <v>5492.47</v>
      </c>
      <c r="F133" s="43">
        <f t="shared" si="15"/>
        <v>80492.47</v>
      </c>
    </row>
    <row r="134" spans="1:6" x14ac:dyDescent="0.25">
      <c r="A134" s="46">
        <v>48060</v>
      </c>
      <c r="B134" s="45">
        <f t="shared" si="25"/>
        <v>750000</v>
      </c>
      <c r="C134" s="31">
        <v>0</v>
      </c>
      <c r="D134" s="41">
        <f t="shared" si="17"/>
        <v>31</v>
      </c>
      <c r="E134" s="42">
        <f t="shared" si="24"/>
        <v>5159.59</v>
      </c>
      <c r="F134" s="43">
        <f t="shared" si="15"/>
        <v>5159.59</v>
      </c>
    </row>
    <row r="135" spans="1:6" x14ac:dyDescent="0.25">
      <c r="A135" s="46">
        <v>48091</v>
      </c>
      <c r="B135" s="45">
        <f t="shared" si="25"/>
        <v>750000</v>
      </c>
      <c r="C135" s="31">
        <v>0</v>
      </c>
      <c r="D135" s="41">
        <f t="shared" si="17"/>
        <v>31</v>
      </c>
      <c r="E135" s="42">
        <f t="shared" si="24"/>
        <v>5159.59</v>
      </c>
      <c r="F135" s="43">
        <f t="shared" si="15"/>
        <v>5159.59</v>
      </c>
    </row>
    <row r="136" spans="1:6" x14ac:dyDescent="0.25">
      <c r="A136" s="46">
        <v>48121</v>
      </c>
      <c r="B136" s="45">
        <f t="shared" si="25"/>
        <v>750000</v>
      </c>
      <c r="C136" s="31">
        <f>C130</f>
        <v>75000</v>
      </c>
      <c r="D136" s="41">
        <f t="shared" si="17"/>
        <v>30</v>
      </c>
      <c r="E136" s="42">
        <f t="shared" si="24"/>
        <v>4993.1499999999996</v>
      </c>
      <c r="F136" s="43">
        <f t="shared" si="15"/>
        <v>79993.149999999994</v>
      </c>
    </row>
    <row r="137" spans="1:6" x14ac:dyDescent="0.25">
      <c r="A137" s="46">
        <v>48152</v>
      </c>
      <c r="B137" s="45">
        <f t="shared" si="25"/>
        <v>675000</v>
      </c>
      <c r="C137" s="31">
        <v>0</v>
      </c>
      <c r="D137" s="41">
        <f t="shared" si="17"/>
        <v>31</v>
      </c>
      <c r="E137" s="42">
        <f t="shared" si="24"/>
        <v>4643.63</v>
      </c>
      <c r="F137" s="43">
        <f t="shared" si="15"/>
        <v>4643.63</v>
      </c>
    </row>
    <row r="138" spans="1:6" x14ac:dyDescent="0.25">
      <c r="A138" s="46">
        <v>48182</v>
      </c>
      <c r="B138" s="45">
        <f t="shared" si="25"/>
        <v>675000</v>
      </c>
      <c r="C138" s="31">
        <v>0</v>
      </c>
      <c r="D138" s="41">
        <f t="shared" si="17"/>
        <v>30</v>
      </c>
      <c r="E138" s="42">
        <f t="shared" si="24"/>
        <v>4493.84</v>
      </c>
      <c r="F138" s="43">
        <f t="shared" si="15"/>
        <v>4493.84</v>
      </c>
    </row>
    <row r="139" spans="1:6" x14ac:dyDescent="0.25">
      <c r="A139" s="46">
        <v>48213</v>
      </c>
      <c r="B139" s="45">
        <f t="shared" si="25"/>
        <v>675000</v>
      </c>
      <c r="C139" s="31">
        <f>C130</f>
        <v>75000</v>
      </c>
      <c r="D139" s="41">
        <f t="shared" si="17"/>
        <v>31</v>
      </c>
      <c r="E139" s="42">
        <f t="shared" si="24"/>
        <v>4643.63</v>
      </c>
      <c r="F139" s="43">
        <f t="shared" si="15"/>
        <v>79643.63</v>
      </c>
    </row>
    <row r="140" spans="1:6" ht="25.5" x14ac:dyDescent="0.25">
      <c r="A140" s="36" t="s">
        <v>27</v>
      </c>
      <c r="B140" s="37">
        <f t="shared" si="25"/>
        <v>600000</v>
      </c>
      <c r="C140" s="37">
        <f>SUM(C128:C139)</f>
        <v>300000</v>
      </c>
      <c r="D140" s="38">
        <f>SUM(D128:D139)</f>
        <v>365</v>
      </c>
      <c r="E140" s="39">
        <f>SUM(E128:E139)</f>
        <v>63729.269999999982</v>
      </c>
      <c r="F140" s="40">
        <f>SUM(F128:F139)</f>
        <v>363729.27</v>
      </c>
    </row>
    <row r="141" spans="1:6" x14ac:dyDescent="0.25">
      <c r="A141" s="61">
        <v>48244</v>
      </c>
      <c r="B141" s="45">
        <f>B139-C139</f>
        <v>600000</v>
      </c>
      <c r="C141" s="31">
        <v>0</v>
      </c>
      <c r="D141" s="41">
        <f>A141-A139</f>
        <v>31</v>
      </c>
      <c r="E141" s="42">
        <f t="shared" ref="E141:E152" si="26">ROUND(B141*(D$8+D$10)*D141/365,2)</f>
        <v>4127.67</v>
      </c>
      <c r="F141" s="43">
        <f>IF(E141&lt;&gt;"x",E141+C141,"")</f>
        <v>4127.67</v>
      </c>
    </row>
    <row r="142" spans="1:6" x14ac:dyDescent="0.25">
      <c r="A142" s="61">
        <v>48273</v>
      </c>
      <c r="B142" s="45">
        <f t="shared" ref="B142:B153" si="27">B141-C141</f>
        <v>600000</v>
      </c>
      <c r="C142" s="31">
        <v>0</v>
      </c>
      <c r="D142" s="41">
        <f t="shared" ref="D142:D152" si="28">A142-A141</f>
        <v>29</v>
      </c>
      <c r="E142" s="42">
        <f t="shared" si="26"/>
        <v>3861.37</v>
      </c>
      <c r="F142" s="43">
        <f>IF(E142&lt;&gt;"x",E142+C142,"")</f>
        <v>3861.37</v>
      </c>
    </row>
    <row r="143" spans="1:6" x14ac:dyDescent="0.25">
      <c r="A143" s="61">
        <v>48304</v>
      </c>
      <c r="B143" s="45">
        <f t="shared" si="27"/>
        <v>600000</v>
      </c>
      <c r="C143" s="31">
        <v>25000</v>
      </c>
      <c r="D143" s="41">
        <f t="shared" si="28"/>
        <v>31</v>
      </c>
      <c r="E143" s="42">
        <f t="shared" si="26"/>
        <v>4127.67</v>
      </c>
      <c r="F143" s="43">
        <f t="shared" ref="F143:F152" si="29">IF(E143&lt;&gt;"x",E143+C143,"")</f>
        <v>29127.67</v>
      </c>
    </row>
    <row r="144" spans="1:6" x14ac:dyDescent="0.25">
      <c r="A144" s="61">
        <v>48334</v>
      </c>
      <c r="B144" s="45">
        <f t="shared" si="27"/>
        <v>575000</v>
      </c>
      <c r="C144" s="31">
        <v>0</v>
      </c>
      <c r="D144" s="41">
        <f t="shared" si="28"/>
        <v>30</v>
      </c>
      <c r="E144" s="42">
        <f t="shared" si="26"/>
        <v>3828.08</v>
      </c>
      <c r="F144" s="43">
        <f t="shared" si="29"/>
        <v>3828.08</v>
      </c>
    </row>
    <row r="145" spans="1:6" x14ac:dyDescent="0.25">
      <c r="A145" s="61">
        <v>48365</v>
      </c>
      <c r="B145" s="45">
        <f t="shared" si="27"/>
        <v>575000</v>
      </c>
      <c r="C145" s="31">
        <v>0</v>
      </c>
      <c r="D145" s="41">
        <f t="shared" si="28"/>
        <v>31</v>
      </c>
      <c r="E145" s="42">
        <f t="shared" si="26"/>
        <v>3955.68</v>
      </c>
      <c r="F145" s="43">
        <f t="shared" si="29"/>
        <v>3955.68</v>
      </c>
    </row>
    <row r="146" spans="1:6" x14ac:dyDescent="0.25">
      <c r="A146" s="61">
        <v>48395</v>
      </c>
      <c r="B146" s="45">
        <f t="shared" si="27"/>
        <v>575000</v>
      </c>
      <c r="C146" s="31">
        <f>C143</f>
        <v>25000</v>
      </c>
      <c r="D146" s="41">
        <f t="shared" si="28"/>
        <v>30</v>
      </c>
      <c r="E146" s="42">
        <f t="shared" si="26"/>
        <v>3828.08</v>
      </c>
      <c r="F146" s="43">
        <f t="shared" si="29"/>
        <v>28828.080000000002</v>
      </c>
    </row>
    <row r="147" spans="1:6" x14ac:dyDescent="0.25">
      <c r="A147" s="61">
        <v>48426</v>
      </c>
      <c r="B147" s="45">
        <f t="shared" si="27"/>
        <v>550000</v>
      </c>
      <c r="C147" s="31">
        <v>0</v>
      </c>
      <c r="D147" s="41">
        <f t="shared" si="28"/>
        <v>31</v>
      </c>
      <c r="E147" s="42">
        <f t="shared" si="26"/>
        <v>3783.7</v>
      </c>
      <c r="F147" s="43">
        <f t="shared" si="29"/>
        <v>3783.7</v>
      </c>
    </row>
    <row r="148" spans="1:6" x14ac:dyDescent="0.25">
      <c r="A148" s="61">
        <v>48457</v>
      </c>
      <c r="B148" s="45">
        <f t="shared" si="27"/>
        <v>550000</v>
      </c>
      <c r="C148" s="31">
        <v>0</v>
      </c>
      <c r="D148" s="41">
        <f t="shared" si="28"/>
        <v>31</v>
      </c>
      <c r="E148" s="42">
        <f t="shared" si="26"/>
        <v>3783.7</v>
      </c>
      <c r="F148" s="43">
        <f t="shared" si="29"/>
        <v>3783.7</v>
      </c>
    </row>
    <row r="149" spans="1:6" x14ac:dyDescent="0.25">
      <c r="A149" s="61">
        <v>48487</v>
      </c>
      <c r="B149" s="45">
        <f t="shared" si="27"/>
        <v>550000</v>
      </c>
      <c r="C149" s="31">
        <f>C143</f>
        <v>25000</v>
      </c>
      <c r="D149" s="41">
        <f t="shared" si="28"/>
        <v>30</v>
      </c>
      <c r="E149" s="42">
        <f t="shared" si="26"/>
        <v>3661.64</v>
      </c>
      <c r="F149" s="43">
        <f t="shared" si="29"/>
        <v>28661.64</v>
      </c>
    </row>
    <row r="150" spans="1:6" x14ac:dyDescent="0.25">
      <c r="A150" s="61">
        <v>48518</v>
      </c>
      <c r="B150" s="45">
        <f t="shared" si="27"/>
        <v>525000</v>
      </c>
      <c r="C150" s="31">
        <v>0</v>
      </c>
      <c r="D150" s="41">
        <f t="shared" si="28"/>
        <v>31</v>
      </c>
      <c r="E150" s="42">
        <f t="shared" si="26"/>
        <v>3611.71</v>
      </c>
      <c r="F150" s="43">
        <f t="shared" si="29"/>
        <v>3611.71</v>
      </c>
    </row>
    <row r="151" spans="1:6" x14ac:dyDescent="0.25">
      <c r="A151" s="61">
        <v>48548</v>
      </c>
      <c r="B151" s="45">
        <f t="shared" si="27"/>
        <v>525000</v>
      </c>
      <c r="C151" s="31">
        <v>0</v>
      </c>
      <c r="D151" s="41">
        <f t="shared" si="28"/>
        <v>30</v>
      </c>
      <c r="E151" s="42">
        <f t="shared" si="26"/>
        <v>3495.21</v>
      </c>
      <c r="F151" s="43">
        <f t="shared" si="29"/>
        <v>3495.21</v>
      </c>
    </row>
    <row r="152" spans="1:6" x14ac:dyDescent="0.25">
      <c r="A152" s="61">
        <v>48579</v>
      </c>
      <c r="B152" s="45">
        <f t="shared" si="27"/>
        <v>525000</v>
      </c>
      <c r="C152" s="31">
        <f>C143</f>
        <v>25000</v>
      </c>
      <c r="D152" s="41">
        <f t="shared" si="28"/>
        <v>31</v>
      </c>
      <c r="E152" s="42">
        <f t="shared" si="26"/>
        <v>3611.71</v>
      </c>
      <c r="F152" s="43">
        <f t="shared" si="29"/>
        <v>28611.71</v>
      </c>
    </row>
    <row r="153" spans="1:6" ht="26.25" thickBot="1" x14ac:dyDescent="0.3">
      <c r="A153" s="36" t="s">
        <v>28</v>
      </c>
      <c r="B153" s="37">
        <f t="shared" si="27"/>
        <v>500000</v>
      </c>
      <c r="C153" s="37">
        <f>SUM(C141:C152)</f>
        <v>100000</v>
      </c>
      <c r="D153" s="38">
        <f>SUM(D141:D152)</f>
        <v>366</v>
      </c>
      <c r="E153" s="39">
        <f>SUM(E141:E152)</f>
        <v>45676.219999999994</v>
      </c>
      <c r="F153" s="40">
        <f>SUM(F141:F152)</f>
        <v>145676.22</v>
      </c>
    </row>
    <row r="154" spans="1:6" ht="15.75" thickBot="1" x14ac:dyDescent="0.3">
      <c r="A154" s="78" t="s">
        <v>29</v>
      </c>
      <c r="B154" s="79"/>
      <c r="C154" s="79"/>
      <c r="D154" s="80"/>
      <c r="E154" s="54">
        <f>SUM(E23+E36+E49+E62+E75+E88+E101+E114+E127+E140+E153)</f>
        <v>1500613.8599999999</v>
      </c>
      <c r="F154" s="54">
        <f>SUM(F23+F36+F49+F62+F75+F88+F101+F114+F127+F140+F153)</f>
        <v>4000613.8600000003</v>
      </c>
    </row>
    <row r="155" spans="1:6" x14ac:dyDescent="0.25">
      <c r="A155" s="55"/>
      <c r="B155" s="2"/>
      <c r="C155" s="2"/>
      <c r="D155" s="1"/>
      <c r="E155" s="2"/>
      <c r="F155" s="2"/>
    </row>
    <row r="156" spans="1:6" x14ac:dyDescent="0.25">
      <c r="A156" s="56" t="s">
        <v>35</v>
      </c>
      <c r="B156" s="57"/>
      <c r="C156" s="57"/>
      <c r="D156" s="58"/>
      <c r="E156" s="59"/>
      <c r="F156" s="62">
        <f>D10</f>
        <v>1.0999999999999999E-2</v>
      </c>
    </row>
    <row r="157" spans="1:6" x14ac:dyDescent="0.25">
      <c r="A157" s="66" t="s">
        <v>30</v>
      </c>
      <c r="B157" s="66"/>
      <c r="C157" s="66"/>
      <c r="D157" s="66"/>
      <c r="E157" s="66"/>
      <c r="F157" s="66"/>
    </row>
    <row r="158" spans="1:6" x14ac:dyDescent="0.25">
      <c r="A158" s="60"/>
      <c r="B158" s="2"/>
      <c r="C158" s="2"/>
      <c r="D158" s="1"/>
      <c r="E158" s="2"/>
      <c r="F158" s="2"/>
    </row>
    <row r="159" spans="1:6" x14ac:dyDescent="0.25">
      <c r="A159" s="60" t="s">
        <v>31</v>
      </c>
      <c r="B159" s="2"/>
      <c r="C159" s="2"/>
      <c r="D159" s="67" t="s">
        <v>32</v>
      </c>
      <c r="E159" s="67"/>
      <c r="F159" s="67"/>
    </row>
    <row r="160" spans="1:6" x14ac:dyDescent="0.25">
      <c r="A160" s="60"/>
      <c r="B160" s="2"/>
      <c r="C160" s="2"/>
      <c r="D160" s="67" t="s">
        <v>33</v>
      </c>
      <c r="E160" s="67"/>
      <c r="F160" s="67"/>
    </row>
    <row r="161" spans="1:6" x14ac:dyDescent="0.25">
      <c r="A161" s="60"/>
      <c r="B161" s="2"/>
      <c r="C161" s="2"/>
      <c r="D161" s="67" t="s">
        <v>34</v>
      </c>
      <c r="E161" s="67"/>
      <c r="F161" s="67"/>
    </row>
    <row r="162" spans="1:6" x14ac:dyDescent="0.25">
      <c r="A162" s="60"/>
      <c r="B162" s="2"/>
      <c r="C162" s="2"/>
      <c r="D162" s="1"/>
      <c r="E162" s="2"/>
      <c r="F162" s="2"/>
    </row>
  </sheetData>
  <mergeCells count="16">
    <mergeCell ref="D7:E7"/>
    <mergeCell ref="A1:C1"/>
    <mergeCell ref="C2:F2"/>
    <mergeCell ref="A3:F3"/>
    <mergeCell ref="A4:F4"/>
    <mergeCell ref="A5:F5"/>
    <mergeCell ref="A157:F157"/>
    <mergeCell ref="D159:F159"/>
    <mergeCell ref="D160:F160"/>
    <mergeCell ref="D161:F161"/>
    <mergeCell ref="D8:E8"/>
    <mergeCell ref="D9:E9"/>
    <mergeCell ref="D10:E10"/>
    <mergeCell ref="A13:A15"/>
    <mergeCell ref="D13:E14"/>
    <mergeCell ref="A154:D15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2"/>
  <sheetViews>
    <sheetView tabSelected="1" topLeftCell="A151" workbookViewId="0">
      <selection activeCell="M10" sqref="M10"/>
    </sheetView>
  </sheetViews>
  <sheetFormatPr defaultRowHeight="15" x14ac:dyDescent="0.25"/>
  <cols>
    <col min="2" max="2" width="13.28515625" bestFit="1" customWidth="1"/>
    <col min="3" max="3" width="11.7109375" bestFit="1" customWidth="1"/>
    <col min="5" max="6" width="14" bestFit="1" customWidth="1"/>
  </cols>
  <sheetData>
    <row r="1" spans="1:6" x14ac:dyDescent="0.25">
      <c r="A1" s="82"/>
      <c r="B1" s="82"/>
      <c r="C1" s="82"/>
      <c r="D1" s="1"/>
      <c r="E1" s="2"/>
      <c r="F1" s="2"/>
    </row>
    <row r="2" spans="1:6" x14ac:dyDescent="0.25">
      <c r="A2" s="3"/>
      <c r="B2" s="4"/>
      <c r="C2" s="83" t="s">
        <v>37</v>
      </c>
      <c r="D2" s="83"/>
      <c r="E2" s="83"/>
      <c r="F2" s="83"/>
    </row>
    <row r="3" spans="1:6" ht="32.25" customHeight="1" x14ac:dyDescent="0.25">
      <c r="A3" s="84" t="s">
        <v>1</v>
      </c>
      <c r="B3" s="84"/>
      <c r="C3" s="84"/>
      <c r="D3" s="84"/>
      <c r="E3" s="84"/>
      <c r="F3" s="84"/>
    </row>
    <row r="4" spans="1:6" ht="18" x14ac:dyDescent="0.25">
      <c r="A4" s="85" t="s">
        <v>2</v>
      </c>
      <c r="B4" s="85"/>
      <c r="C4" s="85"/>
      <c r="D4" s="85"/>
      <c r="E4" s="85"/>
      <c r="F4" s="85"/>
    </row>
    <row r="5" spans="1:6" ht="41.25" customHeight="1" thickBot="1" x14ac:dyDescent="0.3">
      <c r="A5" s="86" t="s">
        <v>3</v>
      </c>
      <c r="B5" s="86"/>
      <c r="C5" s="86"/>
      <c r="D5" s="86"/>
      <c r="E5" s="86"/>
      <c r="F5" s="86"/>
    </row>
    <row r="6" spans="1:6" ht="15.75" thickBot="1" x14ac:dyDescent="0.3">
      <c r="A6" s="3"/>
      <c r="B6" s="4"/>
      <c r="C6" s="5"/>
      <c r="D6" s="6"/>
      <c r="E6" s="6"/>
      <c r="F6" s="7"/>
    </row>
    <row r="7" spans="1:6" ht="15.75" thickBot="1" x14ac:dyDescent="0.3">
      <c r="A7" s="3"/>
      <c r="B7" s="4"/>
      <c r="C7" s="8"/>
      <c r="D7" s="70" t="s">
        <v>4</v>
      </c>
      <c r="E7" s="81"/>
      <c r="F7" s="9"/>
    </row>
    <row r="8" spans="1:6" ht="15.75" thickBot="1" x14ac:dyDescent="0.3">
      <c r="A8" s="3"/>
      <c r="B8" s="4"/>
      <c r="C8" s="10"/>
      <c r="D8" s="68">
        <v>6.8599999999999994E-2</v>
      </c>
      <c r="E8" s="69"/>
      <c r="F8" s="9"/>
    </row>
    <row r="9" spans="1:6" ht="15.75" thickBot="1" x14ac:dyDescent="0.3">
      <c r="A9" s="3"/>
      <c r="B9" s="4"/>
      <c r="C9" s="11"/>
      <c r="D9" s="70" t="s">
        <v>5</v>
      </c>
      <c r="E9" s="71"/>
      <c r="F9" s="9"/>
    </row>
    <row r="10" spans="1:6" ht="15.75" thickBot="1" x14ac:dyDescent="0.3">
      <c r="A10" s="3"/>
      <c r="B10" s="4"/>
      <c r="C10" s="10"/>
      <c r="D10" s="72">
        <v>0</v>
      </c>
      <c r="E10" s="73"/>
      <c r="F10" s="9"/>
    </row>
    <row r="11" spans="1:6" ht="15.75" thickBot="1" x14ac:dyDescent="0.3">
      <c r="A11" s="3"/>
      <c r="B11" s="4"/>
      <c r="C11" s="12"/>
      <c r="D11" s="13"/>
      <c r="E11" s="13"/>
      <c r="F11" s="14"/>
    </row>
    <row r="12" spans="1:6" ht="15.75" thickBot="1" x14ac:dyDescent="0.3">
      <c r="A12" s="15"/>
      <c r="B12" s="16"/>
      <c r="C12" s="17"/>
      <c r="D12" s="18"/>
      <c r="E12" s="16"/>
      <c r="F12" s="17"/>
    </row>
    <row r="13" spans="1:6" x14ac:dyDescent="0.25">
      <c r="A13" s="74" t="s">
        <v>6</v>
      </c>
      <c r="B13" s="19" t="s">
        <v>7</v>
      </c>
      <c r="C13" s="20" t="s">
        <v>8</v>
      </c>
      <c r="D13" s="76" t="s">
        <v>9</v>
      </c>
      <c r="E13" s="76"/>
      <c r="F13" s="21" t="s">
        <v>10</v>
      </c>
    </row>
    <row r="14" spans="1:6" ht="25.5" x14ac:dyDescent="0.25">
      <c r="A14" s="75"/>
      <c r="B14" s="22" t="s">
        <v>11</v>
      </c>
      <c r="C14" s="23" t="s">
        <v>12</v>
      </c>
      <c r="D14" s="77"/>
      <c r="E14" s="77"/>
      <c r="F14" s="24" t="s">
        <v>13</v>
      </c>
    </row>
    <row r="15" spans="1:6" x14ac:dyDescent="0.25">
      <c r="A15" s="75"/>
      <c r="B15" s="22" t="s">
        <v>14</v>
      </c>
      <c r="C15" s="23" t="s">
        <v>14</v>
      </c>
      <c r="D15" s="64" t="s">
        <v>15</v>
      </c>
      <c r="E15" s="26" t="s">
        <v>16</v>
      </c>
      <c r="F15" s="27" t="s">
        <v>17</v>
      </c>
    </row>
    <row r="16" spans="1:6" x14ac:dyDescent="0.25">
      <c r="A16" s="28">
        <v>1</v>
      </c>
      <c r="B16" s="29">
        <v>2</v>
      </c>
      <c r="C16" s="29">
        <v>3</v>
      </c>
      <c r="D16" s="29">
        <v>4</v>
      </c>
      <c r="E16" s="29">
        <v>5</v>
      </c>
      <c r="F16" s="30">
        <v>6</v>
      </c>
    </row>
    <row r="17" spans="1:6" x14ac:dyDescent="0.25">
      <c r="A17" s="32">
        <v>44865</v>
      </c>
      <c r="B17" s="33">
        <v>1200000</v>
      </c>
      <c r="C17" s="31">
        <v>0</v>
      </c>
      <c r="D17" s="41">
        <v>0</v>
      </c>
      <c r="E17" s="42">
        <f t="shared" ref="E17" si="0">ROUND(B17*(D$8+D$10)*D17/365,2)</f>
        <v>0</v>
      </c>
      <c r="F17" s="43">
        <f t="shared" ref="F17:F77" si="1">IF(E17&lt;&gt;"x",E17+C17,"")</f>
        <v>0</v>
      </c>
    </row>
    <row r="18" spans="1:6" x14ac:dyDescent="0.25">
      <c r="A18" s="32">
        <v>44895</v>
      </c>
      <c r="B18" s="33">
        <v>1200000</v>
      </c>
      <c r="C18" s="31">
        <v>0</v>
      </c>
      <c r="D18" s="41">
        <f>A18-A17</f>
        <v>30</v>
      </c>
      <c r="E18" s="42">
        <f>ROUND(B18*(D$8+D$10)*D18/365,2)</f>
        <v>6766.03</v>
      </c>
      <c r="F18" s="43">
        <f>IF(E18&lt;&gt;"x",E18+C18,"")</f>
        <v>6766.03</v>
      </c>
    </row>
    <row r="19" spans="1:6" x14ac:dyDescent="0.25">
      <c r="A19" s="32">
        <v>44926</v>
      </c>
      <c r="B19" s="33">
        <v>3000000</v>
      </c>
      <c r="C19" s="31">
        <v>0</v>
      </c>
      <c r="D19" s="41">
        <f>A19-A18</f>
        <v>31</v>
      </c>
      <c r="E19" s="42">
        <f>ROUND(B19*(D$8+D$10)*D19/365,2)</f>
        <v>17478.900000000001</v>
      </c>
      <c r="F19" s="43">
        <f>IF(E19&lt;&gt;"x",E19+C19,"")</f>
        <v>17478.900000000001</v>
      </c>
    </row>
    <row r="20" spans="1:6" ht="25.5" x14ac:dyDescent="0.25">
      <c r="A20" s="36" t="s">
        <v>18</v>
      </c>
      <c r="B20" s="37">
        <f>B19-C19</f>
        <v>3000000</v>
      </c>
      <c r="C20" s="37">
        <f>SUM(C17:C19)</f>
        <v>0</v>
      </c>
      <c r="D20" s="38">
        <f>SUM(D17:D19)</f>
        <v>61</v>
      </c>
      <c r="E20" s="39">
        <f>SUM(E17:E19)</f>
        <v>24244.93</v>
      </c>
      <c r="F20" s="40">
        <f>SUM(F17:F19)</f>
        <v>24244.93</v>
      </c>
    </row>
    <row r="21" spans="1:6" x14ac:dyDescent="0.25">
      <c r="A21" s="44">
        <v>44957</v>
      </c>
      <c r="B21" s="45">
        <f>B19-C19</f>
        <v>3000000</v>
      </c>
      <c r="C21" s="31">
        <v>0</v>
      </c>
      <c r="D21" s="41">
        <f>A21-A19</f>
        <v>31</v>
      </c>
      <c r="E21" s="42">
        <f t="shared" ref="E21:E32" si="2">ROUND(B21*(D$8+D$10)*D21/365,2)</f>
        <v>17478.900000000001</v>
      </c>
      <c r="F21" s="43">
        <f t="shared" si="1"/>
        <v>17478.900000000001</v>
      </c>
    </row>
    <row r="22" spans="1:6" x14ac:dyDescent="0.25">
      <c r="A22" s="44">
        <v>44985</v>
      </c>
      <c r="B22" s="45">
        <f t="shared" ref="B22:B33" si="3">B21-C21</f>
        <v>3000000</v>
      </c>
      <c r="C22" s="31">
        <v>0</v>
      </c>
      <c r="D22" s="41">
        <f t="shared" ref="D22:D80" si="4">A22-A21</f>
        <v>28</v>
      </c>
      <c r="E22" s="42">
        <f t="shared" si="2"/>
        <v>15787.4</v>
      </c>
      <c r="F22" s="43">
        <f t="shared" si="1"/>
        <v>15787.4</v>
      </c>
    </row>
    <row r="23" spans="1:6" x14ac:dyDescent="0.25">
      <c r="A23" s="44">
        <v>45016</v>
      </c>
      <c r="B23" s="45">
        <f t="shared" si="3"/>
        <v>3000000</v>
      </c>
      <c r="C23" s="31">
        <v>0</v>
      </c>
      <c r="D23" s="41">
        <f t="shared" si="4"/>
        <v>31</v>
      </c>
      <c r="E23" s="42">
        <f t="shared" si="2"/>
        <v>17478.900000000001</v>
      </c>
      <c r="F23" s="43">
        <f t="shared" si="1"/>
        <v>17478.900000000001</v>
      </c>
    </row>
    <row r="24" spans="1:6" x14ac:dyDescent="0.25">
      <c r="A24" s="44">
        <v>45046</v>
      </c>
      <c r="B24" s="45">
        <f t="shared" si="3"/>
        <v>3000000</v>
      </c>
      <c r="C24" s="31">
        <v>0</v>
      </c>
      <c r="D24" s="41">
        <f t="shared" si="4"/>
        <v>30</v>
      </c>
      <c r="E24" s="42">
        <f t="shared" si="2"/>
        <v>16915.07</v>
      </c>
      <c r="F24" s="43">
        <f t="shared" si="1"/>
        <v>16915.07</v>
      </c>
    </row>
    <row r="25" spans="1:6" x14ac:dyDescent="0.25">
      <c r="A25" s="44">
        <v>45077</v>
      </c>
      <c r="B25" s="45">
        <f t="shared" si="3"/>
        <v>3000000</v>
      </c>
      <c r="C25" s="31">
        <v>0</v>
      </c>
      <c r="D25" s="41">
        <f t="shared" si="4"/>
        <v>31</v>
      </c>
      <c r="E25" s="42">
        <f t="shared" si="2"/>
        <v>17478.900000000001</v>
      </c>
      <c r="F25" s="43">
        <f t="shared" si="1"/>
        <v>17478.900000000001</v>
      </c>
    </row>
    <row r="26" spans="1:6" x14ac:dyDescent="0.25">
      <c r="A26" s="44">
        <v>45107</v>
      </c>
      <c r="B26" s="45">
        <f t="shared" si="3"/>
        <v>3000000</v>
      </c>
      <c r="C26" s="31">
        <v>0</v>
      </c>
      <c r="D26" s="41">
        <f t="shared" si="4"/>
        <v>30</v>
      </c>
      <c r="E26" s="42">
        <f t="shared" si="2"/>
        <v>16915.07</v>
      </c>
      <c r="F26" s="43">
        <f t="shared" si="1"/>
        <v>16915.07</v>
      </c>
    </row>
    <row r="27" spans="1:6" x14ac:dyDescent="0.25">
      <c r="A27" s="44">
        <v>45138</v>
      </c>
      <c r="B27" s="45">
        <f t="shared" si="3"/>
        <v>3000000</v>
      </c>
      <c r="C27" s="31">
        <v>0</v>
      </c>
      <c r="D27" s="41">
        <f t="shared" si="4"/>
        <v>31</v>
      </c>
      <c r="E27" s="42">
        <f t="shared" si="2"/>
        <v>17478.900000000001</v>
      </c>
      <c r="F27" s="43">
        <f t="shared" si="1"/>
        <v>17478.900000000001</v>
      </c>
    </row>
    <row r="28" spans="1:6" x14ac:dyDescent="0.25">
      <c r="A28" s="44">
        <v>45169</v>
      </c>
      <c r="B28" s="45">
        <f t="shared" si="3"/>
        <v>3000000</v>
      </c>
      <c r="C28" s="31">
        <v>0</v>
      </c>
      <c r="D28" s="41">
        <f t="shared" si="4"/>
        <v>31</v>
      </c>
      <c r="E28" s="42">
        <f t="shared" si="2"/>
        <v>17478.900000000001</v>
      </c>
      <c r="F28" s="43">
        <f t="shared" si="1"/>
        <v>17478.900000000001</v>
      </c>
    </row>
    <row r="29" spans="1:6" x14ac:dyDescent="0.25">
      <c r="A29" s="44">
        <v>45199</v>
      </c>
      <c r="B29" s="45">
        <f t="shared" si="3"/>
        <v>3000000</v>
      </c>
      <c r="C29" s="31">
        <v>0</v>
      </c>
      <c r="D29" s="41">
        <f t="shared" si="4"/>
        <v>30</v>
      </c>
      <c r="E29" s="42">
        <f t="shared" si="2"/>
        <v>16915.07</v>
      </c>
      <c r="F29" s="43">
        <f t="shared" si="1"/>
        <v>16915.07</v>
      </c>
    </row>
    <row r="30" spans="1:6" x14ac:dyDescent="0.25">
      <c r="A30" s="44">
        <v>45230</v>
      </c>
      <c r="B30" s="45">
        <f t="shared" si="3"/>
        <v>3000000</v>
      </c>
      <c r="C30" s="31">
        <v>0</v>
      </c>
      <c r="D30" s="41">
        <f t="shared" si="4"/>
        <v>31</v>
      </c>
      <c r="E30" s="42">
        <f t="shared" si="2"/>
        <v>17478.900000000001</v>
      </c>
      <c r="F30" s="43">
        <f t="shared" si="1"/>
        <v>17478.900000000001</v>
      </c>
    </row>
    <row r="31" spans="1:6" x14ac:dyDescent="0.25">
      <c r="A31" s="44">
        <v>45260</v>
      </c>
      <c r="B31" s="45">
        <f t="shared" si="3"/>
        <v>3000000</v>
      </c>
      <c r="C31" s="31">
        <v>0</v>
      </c>
      <c r="D31" s="41">
        <f t="shared" si="4"/>
        <v>30</v>
      </c>
      <c r="E31" s="42">
        <f t="shared" si="2"/>
        <v>16915.07</v>
      </c>
      <c r="F31" s="43">
        <f t="shared" si="1"/>
        <v>16915.07</v>
      </c>
    </row>
    <row r="32" spans="1:6" x14ac:dyDescent="0.25">
      <c r="A32" s="44">
        <v>45291</v>
      </c>
      <c r="B32" s="45">
        <f t="shared" si="3"/>
        <v>3000000</v>
      </c>
      <c r="C32" s="31">
        <v>0</v>
      </c>
      <c r="D32" s="41">
        <f>A32-A31</f>
        <v>31</v>
      </c>
      <c r="E32" s="42">
        <f t="shared" si="2"/>
        <v>17478.900000000001</v>
      </c>
      <c r="F32" s="43">
        <f t="shared" si="1"/>
        <v>17478.900000000001</v>
      </c>
    </row>
    <row r="33" spans="1:6" ht="25.5" x14ac:dyDescent="0.25">
      <c r="A33" s="36" t="s">
        <v>19</v>
      </c>
      <c r="B33" s="37">
        <f t="shared" si="3"/>
        <v>3000000</v>
      </c>
      <c r="C33" s="37">
        <f>SUM(C21:C32)</f>
        <v>0</v>
      </c>
      <c r="D33" s="38">
        <f>SUM(D21:D32)</f>
        <v>365</v>
      </c>
      <c r="E33" s="39">
        <f>SUM(E21:E32)</f>
        <v>205799.98</v>
      </c>
      <c r="F33" s="40">
        <f>SUM(F21:F32)</f>
        <v>205799.98</v>
      </c>
    </row>
    <row r="34" spans="1:6" x14ac:dyDescent="0.25">
      <c r="A34" s="46">
        <v>45322</v>
      </c>
      <c r="B34" s="45">
        <f>B32-C32</f>
        <v>3000000</v>
      </c>
      <c r="C34" s="31">
        <v>0</v>
      </c>
      <c r="D34" s="41">
        <f>A34-A32</f>
        <v>31</v>
      </c>
      <c r="E34" s="42">
        <f t="shared" ref="E34:E43" si="5">ROUND(B34*(D$8+D$10)*D34/365,2)</f>
        <v>17478.900000000001</v>
      </c>
      <c r="F34" s="43">
        <f t="shared" si="1"/>
        <v>17478.900000000001</v>
      </c>
    </row>
    <row r="35" spans="1:6" x14ac:dyDescent="0.25">
      <c r="A35" s="46">
        <v>45351</v>
      </c>
      <c r="B35" s="45">
        <f t="shared" ref="B35:B42" si="6">B34-C34</f>
        <v>3000000</v>
      </c>
      <c r="C35" s="31">
        <v>0</v>
      </c>
      <c r="D35" s="41">
        <f>A35-A34</f>
        <v>29</v>
      </c>
      <c r="E35" s="42">
        <f>ROUND(B35*(D$8+D$10)*D35/365,2)</f>
        <v>16351.23</v>
      </c>
      <c r="F35" s="43">
        <f>IF(E35&lt;&gt;"x",E35+C35,"")</f>
        <v>16351.23</v>
      </c>
    </row>
    <row r="36" spans="1:6" x14ac:dyDescent="0.25">
      <c r="A36" s="46">
        <v>45382</v>
      </c>
      <c r="B36" s="45">
        <f t="shared" si="6"/>
        <v>3000000</v>
      </c>
      <c r="C36" s="31">
        <v>0</v>
      </c>
      <c r="D36" s="41">
        <f>A36-A35</f>
        <v>31</v>
      </c>
      <c r="E36" s="42">
        <f>ROUND(B36*(D$8+D$10)*D36/365,2)</f>
        <v>17478.900000000001</v>
      </c>
      <c r="F36" s="43">
        <f>IF(E36&lt;&gt;"x",E36+C36,"")</f>
        <v>17478.900000000001</v>
      </c>
    </row>
    <row r="37" spans="1:6" x14ac:dyDescent="0.25">
      <c r="A37" s="46">
        <v>45412</v>
      </c>
      <c r="B37" s="45">
        <f t="shared" si="6"/>
        <v>3000000</v>
      </c>
      <c r="C37" s="31">
        <v>0</v>
      </c>
      <c r="D37" s="41">
        <f t="shared" si="4"/>
        <v>30</v>
      </c>
      <c r="E37" s="42">
        <f t="shared" si="5"/>
        <v>16915.07</v>
      </c>
      <c r="F37" s="43">
        <f t="shared" si="1"/>
        <v>16915.07</v>
      </c>
    </row>
    <row r="38" spans="1:6" x14ac:dyDescent="0.25">
      <c r="A38" s="46">
        <v>45443</v>
      </c>
      <c r="B38" s="45">
        <f>B37-C37</f>
        <v>3000000</v>
      </c>
      <c r="C38" s="31">
        <v>0</v>
      </c>
      <c r="D38" s="41">
        <f>A38-A37</f>
        <v>31</v>
      </c>
      <c r="E38" s="42">
        <f t="shared" si="5"/>
        <v>17478.900000000001</v>
      </c>
      <c r="F38" s="43">
        <f t="shared" si="1"/>
        <v>17478.900000000001</v>
      </c>
    </row>
    <row r="39" spans="1:6" x14ac:dyDescent="0.25">
      <c r="A39" s="46">
        <v>45473</v>
      </c>
      <c r="B39" s="45">
        <f t="shared" si="6"/>
        <v>3000000</v>
      </c>
      <c r="C39" s="31">
        <v>0</v>
      </c>
      <c r="D39" s="41">
        <f t="shared" si="4"/>
        <v>30</v>
      </c>
      <c r="E39" s="42">
        <f t="shared" si="5"/>
        <v>16915.07</v>
      </c>
      <c r="F39" s="43">
        <f t="shared" si="1"/>
        <v>16915.07</v>
      </c>
    </row>
    <row r="40" spans="1:6" x14ac:dyDescent="0.25">
      <c r="A40" s="46">
        <v>45504</v>
      </c>
      <c r="B40" s="45">
        <f t="shared" si="6"/>
        <v>3000000</v>
      </c>
      <c r="C40" s="31">
        <v>0</v>
      </c>
      <c r="D40" s="41">
        <f t="shared" si="4"/>
        <v>31</v>
      </c>
      <c r="E40" s="42">
        <f t="shared" si="5"/>
        <v>17478.900000000001</v>
      </c>
      <c r="F40" s="43">
        <f t="shared" si="1"/>
        <v>17478.900000000001</v>
      </c>
    </row>
    <row r="41" spans="1:6" x14ac:dyDescent="0.25">
      <c r="A41" s="46">
        <v>45535</v>
      </c>
      <c r="B41" s="45">
        <f t="shared" si="6"/>
        <v>3000000</v>
      </c>
      <c r="C41" s="31">
        <v>0</v>
      </c>
      <c r="D41" s="41">
        <f t="shared" si="4"/>
        <v>31</v>
      </c>
      <c r="E41" s="42">
        <f t="shared" si="5"/>
        <v>17478.900000000001</v>
      </c>
      <c r="F41" s="43">
        <f t="shared" si="1"/>
        <v>17478.900000000001</v>
      </c>
    </row>
    <row r="42" spans="1:6" x14ac:dyDescent="0.25">
      <c r="A42" s="46">
        <v>45565</v>
      </c>
      <c r="B42" s="45">
        <f t="shared" si="6"/>
        <v>3000000</v>
      </c>
      <c r="C42" s="31">
        <v>0</v>
      </c>
      <c r="D42" s="41">
        <f t="shared" si="4"/>
        <v>30</v>
      </c>
      <c r="E42" s="42">
        <f t="shared" si="5"/>
        <v>16915.07</v>
      </c>
      <c r="F42" s="43">
        <f t="shared" si="1"/>
        <v>16915.07</v>
      </c>
    </row>
    <row r="43" spans="1:6" x14ac:dyDescent="0.25">
      <c r="A43" s="46">
        <v>45596</v>
      </c>
      <c r="B43" s="33">
        <f>B42-C42</f>
        <v>3000000</v>
      </c>
      <c r="C43" s="31">
        <v>0</v>
      </c>
      <c r="D43" s="41">
        <f t="shared" si="4"/>
        <v>31</v>
      </c>
      <c r="E43" s="42">
        <f t="shared" si="5"/>
        <v>17478.900000000001</v>
      </c>
      <c r="F43" s="43">
        <f t="shared" si="1"/>
        <v>17478.900000000001</v>
      </c>
    </row>
    <row r="44" spans="1:6" x14ac:dyDescent="0.25">
      <c r="A44" s="46">
        <v>45626</v>
      </c>
      <c r="B44" s="33">
        <f>B43</f>
        <v>3000000</v>
      </c>
      <c r="C44" s="31">
        <v>0</v>
      </c>
      <c r="D44" s="41">
        <f>A44-A43</f>
        <v>30</v>
      </c>
      <c r="E44" s="42">
        <f>ROUND(B44*(D$8+D$10)*D44/365,2)</f>
        <v>16915.07</v>
      </c>
      <c r="F44" s="43">
        <f>IF(E44&lt;&gt;"x",E44+C44,"")</f>
        <v>16915.07</v>
      </c>
    </row>
    <row r="45" spans="1:6" x14ac:dyDescent="0.25">
      <c r="A45" s="46">
        <v>45657</v>
      </c>
      <c r="B45" s="33">
        <f>B44</f>
        <v>3000000</v>
      </c>
      <c r="C45" s="31">
        <v>0</v>
      </c>
      <c r="D45" s="41">
        <f>A45-A44</f>
        <v>31</v>
      </c>
      <c r="E45" s="42">
        <f>ROUND(B45*(D$8+D$10)*D45/365,2)</f>
        <v>17478.900000000001</v>
      </c>
      <c r="F45" s="43">
        <f>IF(E45&lt;&gt;"x",E45+C45,"")</f>
        <v>17478.900000000001</v>
      </c>
    </row>
    <row r="46" spans="1:6" ht="25.5" x14ac:dyDescent="0.25">
      <c r="A46" s="36" t="s">
        <v>20</v>
      </c>
      <c r="B46" s="37">
        <f>B45-C45</f>
        <v>3000000</v>
      </c>
      <c r="C46" s="37">
        <f>SUM(C34:C45)</f>
        <v>0</v>
      </c>
      <c r="D46" s="38">
        <f>SUM(D34:D45)</f>
        <v>366</v>
      </c>
      <c r="E46" s="39">
        <f>SUM(E34:E45)</f>
        <v>206363.81</v>
      </c>
      <c r="F46" s="40">
        <f>SUM(F34:F45)</f>
        <v>206363.81</v>
      </c>
    </row>
    <row r="47" spans="1:6" x14ac:dyDescent="0.25">
      <c r="A47" s="46">
        <v>45688</v>
      </c>
      <c r="B47" s="33">
        <f>B45-C45</f>
        <v>3000000</v>
      </c>
      <c r="C47" s="31">
        <v>0</v>
      </c>
      <c r="D47" s="47">
        <f>A47-A45</f>
        <v>31</v>
      </c>
      <c r="E47" s="42">
        <f>ROUND(B47*(D$8+D$10)*D47/365,2)</f>
        <v>17478.900000000001</v>
      </c>
      <c r="F47" s="43">
        <f t="shared" ref="F47:F58" si="7">IF(E47&lt;&gt;"x",E47+C47,"")</f>
        <v>17478.900000000001</v>
      </c>
    </row>
    <row r="48" spans="1:6" x14ac:dyDescent="0.25">
      <c r="A48" s="46">
        <v>45716</v>
      </c>
      <c r="B48" s="33">
        <f t="shared" ref="B48:B53" si="8">B47-C47</f>
        <v>3000000</v>
      </c>
      <c r="C48" s="31">
        <v>0</v>
      </c>
      <c r="D48" s="47">
        <f t="shared" ref="D48:D58" si="9">A48-A47</f>
        <v>28</v>
      </c>
      <c r="E48" s="42">
        <f t="shared" ref="E48:E58" si="10">ROUND(B48*(D$8+D$10)*D48/365,2)</f>
        <v>15787.4</v>
      </c>
      <c r="F48" s="43">
        <f t="shared" si="7"/>
        <v>15787.4</v>
      </c>
    </row>
    <row r="49" spans="1:6" x14ac:dyDescent="0.25">
      <c r="A49" s="46">
        <v>45747</v>
      </c>
      <c r="B49" s="33">
        <f t="shared" si="8"/>
        <v>3000000</v>
      </c>
      <c r="C49" s="31">
        <v>0</v>
      </c>
      <c r="D49" s="47">
        <f t="shared" si="9"/>
        <v>31</v>
      </c>
      <c r="E49" s="42">
        <f t="shared" si="10"/>
        <v>17478.900000000001</v>
      </c>
      <c r="F49" s="43">
        <f t="shared" si="7"/>
        <v>17478.900000000001</v>
      </c>
    </row>
    <row r="50" spans="1:6" x14ac:dyDescent="0.25">
      <c r="A50" s="46">
        <v>45777</v>
      </c>
      <c r="B50" s="33">
        <f t="shared" si="8"/>
        <v>3000000</v>
      </c>
      <c r="C50" s="31">
        <v>0</v>
      </c>
      <c r="D50" s="47">
        <f t="shared" si="9"/>
        <v>30</v>
      </c>
      <c r="E50" s="42">
        <f t="shared" si="10"/>
        <v>16915.07</v>
      </c>
      <c r="F50" s="43">
        <f t="shared" si="7"/>
        <v>16915.07</v>
      </c>
    </row>
    <row r="51" spans="1:6" x14ac:dyDescent="0.25">
      <c r="A51" s="46">
        <v>45808</v>
      </c>
      <c r="B51" s="33">
        <f t="shared" si="8"/>
        <v>3000000</v>
      </c>
      <c r="C51" s="31">
        <v>0</v>
      </c>
      <c r="D51" s="47">
        <f t="shared" si="9"/>
        <v>31</v>
      </c>
      <c r="E51" s="42">
        <f t="shared" si="10"/>
        <v>17478.900000000001</v>
      </c>
      <c r="F51" s="43">
        <f t="shared" si="7"/>
        <v>17478.900000000001</v>
      </c>
    </row>
    <row r="52" spans="1:6" x14ac:dyDescent="0.25">
      <c r="A52" s="46">
        <v>45838</v>
      </c>
      <c r="B52" s="33">
        <f t="shared" si="8"/>
        <v>3000000</v>
      </c>
      <c r="C52" s="31">
        <v>0</v>
      </c>
      <c r="D52" s="47">
        <f t="shared" si="9"/>
        <v>30</v>
      </c>
      <c r="E52" s="42">
        <f t="shared" si="10"/>
        <v>16915.07</v>
      </c>
      <c r="F52" s="43">
        <f t="shared" si="7"/>
        <v>16915.07</v>
      </c>
    </row>
    <row r="53" spans="1:6" x14ac:dyDescent="0.25">
      <c r="A53" s="46">
        <v>45869</v>
      </c>
      <c r="B53" s="33">
        <f t="shared" si="8"/>
        <v>3000000</v>
      </c>
      <c r="C53" s="31">
        <v>0</v>
      </c>
      <c r="D53" s="47">
        <f t="shared" si="9"/>
        <v>31</v>
      </c>
      <c r="E53" s="42">
        <f t="shared" si="10"/>
        <v>17478.900000000001</v>
      </c>
      <c r="F53" s="43">
        <f t="shared" si="7"/>
        <v>17478.900000000001</v>
      </c>
    </row>
    <row r="54" spans="1:6" x14ac:dyDescent="0.25">
      <c r="A54" s="46">
        <v>45900</v>
      </c>
      <c r="B54" s="33">
        <f>B53-C54</f>
        <v>3000000</v>
      </c>
      <c r="C54" s="31">
        <v>0</v>
      </c>
      <c r="D54" s="47">
        <f t="shared" si="9"/>
        <v>31</v>
      </c>
      <c r="E54" s="42">
        <f t="shared" si="10"/>
        <v>17478.900000000001</v>
      </c>
      <c r="F54" s="43">
        <f t="shared" si="7"/>
        <v>17478.900000000001</v>
      </c>
    </row>
    <row r="55" spans="1:6" x14ac:dyDescent="0.25">
      <c r="A55" s="46">
        <v>45930</v>
      </c>
      <c r="B55" s="33">
        <f>B54-C54</f>
        <v>3000000</v>
      </c>
      <c r="C55" s="31">
        <v>0</v>
      </c>
      <c r="D55" s="47">
        <f t="shared" si="9"/>
        <v>30</v>
      </c>
      <c r="E55" s="42">
        <f t="shared" si="10"/>
        <v>16915.07</v>
      </c>
      <c r="F55" s="43">
        <f t="shared" si="7"/>
        <v>16915.07</v>
      </c>
    </row>
    <row r="56" spans="1:6" x14ac:dyDescent="0.25">
      <c r="A56" s="46">
        <v>45961</v>
      </c>
      <c r="B56" s="33">
        <f>B55-C55</f>
        <v>3000000</v>
      </c>
      <c r="C56" s="31">
        <v>0</v>
      </c>
      <c r="D56" s="47">
        <f t="shared" si="9"/>
        <v>31</v>
      </c>
      <c r="E56" s="42">
        <f t="shared" si="10"/>
        <v>17478.900000000001</v>
      </c>
      <c r="F56" s="43">
        <f t="shared" si="7"/>
        <v>17478.900000000001</v>
      </c>
    </row>
    <row r="57" spans="1:6" x14ac:dyDescent="0.25">
      <c r="A57" s="46">
        <v>45991</v>
      </c>
      <c r="B57" s="33">
        <f>B56-C56</f>
        <v>3000000</v>
      </c>
      <c r="C57" s="31">
        <v>0</v>
      </c>
      <c r="D57" s="47">
        <f t="shared" si="9"/>
        <v>30</v>
      </c>
      <c r="E57" s="42">
        <f t="shared" si="10"/>
        <v>16915.07</v>
      </c>
      <c r="F57" s="43">
        <f t="shared" si="7"/>
        <v>16915.07</v>
      </c>
    </row>
    <row r="58" spans="1:6" x14ac:dyDescent="0.25">
      <c r="A58" s="46">
        <v>46022</v>
      </c>
      <c r="B58" s="33">
        <f>B57-C57</f>
        <v>3000000</v>
      </c>
      <c r="C58" s="31">
        <v>0</v>
      </c>
      <c r="D58" s="47">
        <f t="shared" si="9"/>
        <v>31</v>
      </c>
      <c r="E58" s="42">
        <f t="shared" si="10"/>
        <v>17478.900000000001</v>
      </c>
      <c r="F58" s="43">
        <f t="shared" si="7"/>
        <v>17478.900000000001</v>
      </c>
    </row>
    <row r="59" spans="1:6" ht="25.5" x14ac:dyDescent="0.25">
      <c r="A59" s="48" t="s">
        <v>21</v>
      </c>
      <c r="B59" s="49">
        <f>B58-C58</f>
        <v>3000000</v>
      </c>
      <c r="C59" s="49">
        <f>SUM(C47:C58)</f>
        <v>0</v>
      </c>
      <c r="D59" s="50">
        <f>SUM(D47:D58)</f>
        <v>365</v>
      </c>
      <c r="E59" s="51">
        <f>SUM(E47:E58)</f>
        <v>205799.98</v>
      </c>
      <c r="F59" s="52">
        <f>SUM(F47:F58)</f>
        <v>205799.98</v>
      </c>
    </row>
    <row r="60" spans="1:6" x14ac:dyDescent="0.25">
      <c r="A60" s="44">
        <v>46053</v>
      </c>
      <c r="B60" s="45">
        <f>B58-C58</f>
        <v>3000000</v>
      </c>
      <c r="C60" s="31">
        <v>0</v>
      </c>
      <c r="D60" s="41">
        <f>A60-A58</f>
        <v>31</v>
      </c>
      <c r="E60" s="42">
        <f t="shared" ref="E60:E71" si="11">ROUND(B60*(D$8+D$10)*D60/365,2)</f>
        <v>17478.900000000001</v>
      </c>
      <c r="F60" s="43">
        <f t="shared" si="1"/>
        <v>17478.900000000001</v>
      </c>
    </row>
    <row r="61" spans="1:6" x14ac:dyDescent="0.25">
      <c r="A61" s="44">
        <v>46081</v>
      </c>
      <c r="B61" s="45">
        <f t="shared" ref="B61:B71" si="12">B60-C60</f>
        <v>3000000</v>
      </c>
      <c r="C61" s="31">
        <v>0</v>
      </c>
      <c r="D61" s="41">
        <f t="shared" si="4"/>
        <v>28</v>
      </c>
      <c r="E61" s="42">
        <f t="shared" si="11"/>
        <v>15787.4</v>
      </c>
      <c r="F61" s="43">
        <f t="shared" si="1"/>
        <v>15787.4</v>
      </c>
    </row>
    <row r="62" spans="1:6" x14ac:dyDescent="0.25">
      <c r="A62" s="44">
        <v>46112</v>
      </c>
      <c r="B62" s="45">
        <f t="shared" si="12"/>
        <v>3000000</v>
      </c>
      <c r="C62" s="31">
        <v>0</v>
      </c>
      <c r="D62" s="41">
        <f t="shared" si="4"/>
        <v>31</v>
      </c>
      <c r="E62" s="42">
        <f t="shared" si="11"/>
        <v>17478.900000000001</v>
      </c>
      <c r="F62" s="43">
        <f t="shared" si="1"/>
        <v>17478.900000000001</v>
      </c>
    </row>
    <row r="63" spans="1:6" x14ac:dyDescent="0.25">
      <c r="A63" s="44">
        <v>46142</v>
      </c>
      <c r="B63" s="45">
        <f t="shared" si="12"/>
        <v>3000000</v>
      </c>
      <c r="C63" s="31">
        <v>0</v>
      </c>
      <c r="D63" s="41">
        <f t="shared" si="4"/>
        <v>30</v>
      </c>
      <c r="E63" s="42">
        <f t="shared" si="11"/>
        <v>16915.07</v>
      </c>
      <c r="F63" s="43">
        <f t="shared" si="1"/>
        <v>16915.07</v>
      </c>
    </row>
    <row r="64" spans="1:6" x14ac:dyDescent="0.25">
      <c r="A64" s="44">
        <v>46173</v>
      </c>
      <c r="B64" s="45">
        <f t="shared" si="12"/>
        <v>3000000</v>
      </c>
      <c r="C64" s="31">
        <v>0</v>
      </c>
      <c r="D64" s="41">
        <f t="shared" si="4"/>
        <v>31</v>
      </c>
      <c r="E64" s="42">
        <f t="shared" si="11"/>
        <v>17478.900000000001</v>
      </c>
      <c r="F64" s="43">
        <f t="shared" si="1"/>
        <v>17478.900000000001</v>
      </c>
    </row>
    <row r="65" spans="1:6" x14ac:dyDescent="0.25">
      <c r="A65" s="44">
        <v>46203</v>
      </c>
      <c r="B65" s="45">
        <f t="shared" si="12"/>
        <v>3000000</v>
      </c>
      <c r="C65" s="31">
        <v>0</v>
      </c>
      <c r="D65" s="41">
        <f t="shared" si="4"/>
        <v>30</v>
      </c>
      <c r="E65" s="42">
        <f t="shared" si="11"/>
        <v>16915.07</v>
      </c>
      <c r="F65" s="43">
        <f t="shared" si="1"/>
        <v>16915.07</v>
      </c>
    </row>
    <row r="66" spans="1:6" x14ac:dyDescent="0.25">
      <c r="A66" s="44">
        <v>46234</v>
      </c>
      <c r="B66" s="45">
        <f t="shared" si="12"/>
        <v>3000000</v>
      </c>
      <c r="C66" s="31">
        <v>0</v>
      </c>
      <c r="D66" s="41">
        <f t="shared" si="4"/>
        <v>31</v>
      </c>
      <c r="E66" s="42">
        <f t="shared" si="11"/>
        <v>17478.900000000001</v>
      </c>
      <c r="F66" s="43">
        <f t="shared" si="1"/>
        <v>17478.900000000001</v>
      </c>
    </row>
    <row r="67" spans="1:6" x14ac:dyDescent="0.25">
      <c r="A67" s="44">
        <v>46265</v>
      </c>
      <c r="B67" s="45">
        <f t="shared" si="12"/>
        <v>3000000</v>
      </c>
      <c r="C67" s="31">
        <v>0</v>
      </c>
      <c r="D67" s="41">
        <f t="shared" si="4"/>
        <v>31</v>
      </c>
      <c r="E67" s="42">
        <f t="shared" si="11"/>
        <v>17478.900000000001</v>
      </c>
      <c r="F67" s="43">
        <f t="shared" si="1"/>
        <v>17478.900000000001</v>
      </c>
    </row>
    <row r="68" spans="1:6" x14ac:dyDescent="0.25">
      <c r="A68" s="44">
        <v>46295</v>
      </c>
      <c r="B68" s="45">
        <f t="shared" si="12"/>
        <v>3000000</v>
      </c>
      <c r="C68" s="31">
        <f>C65</f>
        <v>0</v>
      </c>
      <c r="D68" s="41">
        <f>A68-A67</f>
        <v>30</v>
      </c>
      <c r="E68" s="42">
        <f t="shared" si="11"/>
        <v>16915.07</v>
      </c>
      <c r="F68" s="43">
        <f t="shared" si="1"/>
        <v>16915.07</v>
      </c>
    </row>
    <row r="69" spans="1:6" x14ac:dyDescent="0.25">
      <c r="A69" s="44">
        <v>46326</v>
      </c>
      <c r="B69" s="45">
        <f t="shared" si="12"/>
        <v>3000000</v>
      </c>
      <c r="C69" s="31">
        <v>0</v>
      </c>
      <c r="D69" s="41">
        <f t="shared" si="4"/>
        <v>31</v>
      </c>
      <c r="E69" s="42">
        <f t="shared" si="11"/>
        <v>17478.900000000001</v>
      </c>
      <c r="F69" s="43">
        <f t="shared" si="1"/>
        <v>17478.900000000001</v>
      </c>
    </row>
    <row r="70" spans="1:6" x14ac:dyDescent="0.25">
      <c r="A70" s="44">
        <v>46356</v>
      </c>
      <c r="B70" s="45">
        <f t="shared" si="12"/>
        <v>3000000</v>
      </c>
      <c r="C70" s="31">
        <v>0</v>
      </c>
      <c r="D70" s="41">
        <f t="shared" si="4"/>
        <v>30</v>
      </c>
      <c r="E70" s="42">
        <f t="shared" si="11"/>
        <v>16915.07</v>
      </c>
      <c r="F70" s="43">
        <f t="shared" si="1"/>
        <v>16915.07</v>
      </c>
    </row>
    <row r="71" spans="1:6" x14ac:dyDescent="0.25">
      <c r="A71" s="44">
        <v>46387</v>
      </c>
      <c r="B71" s="45">
        <f t="shared" si="12"/>
        <v>3000000</v>
      </c>
      <c r="C71" s="31">
        <v>0</v>
      </c>
      <c r="D71" s="41">
        <v>31</v>
      </c>
      <c r="E71" s="42">
        <f t="shared" si="11"/>
        <v>17478.900000000001</v>
      </c>
      <c r="F71" s="43">
        <f t="shared" si="1"/>
        <v>17478.900000000001</v>
      </c>
    </row>
    <row r="72" spans="1:6" ht="25.5" x14ac:dyDescent="0.25">
      <c r="A72" s="36" t="s">
        <v>22</v>
      </c>
      <c r="B72" s="37">
        <f>B71</f>
        <v>3000000</v>
      </c>
      <c r="C72" s="37">
        <f>SUM(C60:C71)</f>
        <v>0</v>
      </c>
      <c r="D72" s="38">
        <f>SUM(D60:D71)</f>
        <v>365</v>
      </c>
      <c r="E72" s="39">
        <f>SUM(E60:E71)</f>
        <v>205799.98</v>
      </c>
      <c r="F72" s="40">
        <f>SUM(F60:F71)</f>
        <v>205799.98</v>
      </c>
    </row>
    <row r="73" spans="1:6" x14ac:dyDescent="0.25">
      <c r="A73" s="46">
        <v>46418</v>
      </c>
      <c r="B73" s="45">
        <f>B71-C71</f>
        <v>3000000</v>
      </c>
      <c r="C73" s="31">
        <v>0</v>
      </c>
      <c r="D73" s="41">
        <v>31</v>
      </c>
      <c r="E73" s="42">
        <f t="shared" ref="E73:E84" si="13">ROUND(B73*(D$8+D$10)*D73/365,2)</f>
        <v>17478.900000000001</v>
      </c>
      <c r="F73" s="43">
        <f t="shared" si="1"/>
        <v>17478.900000000001</v>
      </c>
    </row>
    <row r="74" spans="1:6" x14ac:dyDescent="0.25">
      <c r="A74" s="46">
        <v>46446</v>
      </c>
      <c r="B74" s="45">
        <f>B73-C73</f>
        <v>3000000</v>
      </c>
      <c r="C74" s="31">
        <v>0</v>
      </c>
      <c r="D74" s="41">
        <f t="shared" si="4"/>
        <v>28</v>
      </c>
      <c r="E74" s="42">
        <f t="shared" si="13"/>
        <v>15787.4</v>
      </c>
      <c r="F74" s="43">
        <f t="shared" si="1"/>
        <v>15787.4</v>
      </c>
    </row>
    <row r="75" spans="1:6" x14ac:dyDescent="0.25">
      <c r="A75" s="46">
        <v>46477</v>
      </c>
      <c r="B75" s="45">
        <f>B74-C74</f>
        <v>3000000</v>
      </c>
      <c r="C75" s="31">
        <v>0</v>
      </c>
      <c r="D75" s="41">
        <f t="shared" si="4"/>
        <v>31</v>
      </c>
      <c r="E75" s="42">
        <f t="shared" si="13"/>
        <v>17478.900000000001</v>
      </c>
      <c r="F75" s="43">
        <f t="shared" si="1"/>
        <v>17478.900000000001</v>
      </c>
    </row>
    <row r="76" spans="1:6" x14ac:dyDescent="0.25">
      <c r="A76" s="46">
        <v>46507</v>
      </c>
      <c r="B76" s="45">
        <f>B75-C75</f>
        <v>3000000</v>
      </c>
      <c r="C76" s="31">
        <v>0</v>
      </c>
      <c r="D76" s="41">
        <f t="shared" si="4"/>
        <v>30</v>
      </c>
      <c r="E76" s="42">
        <f t="shared" si="13"/>
        <v>16915.07</v>
      </c>
      <c r="F76" s="43">
        <f t="shared" si="1"/>
        <v>16915.07</v>
      </c>
    </row>
    <row r="77" spans="1:6" x14ac:dyDescent="0.25">
      <c r="A77" s="46">
        <v>46538</v>
      </c>
      <c r="B77" s="45">
        <f t="shared" ref="B77:B85" si="14">B76-C76</f>
        <v>3000000</v>
      </c>
      <c r="C77" s="31">
        <v>0</v>
      </c>
      <c r="D77" s="41">
        <f t="shared" si="4"/>
        <v>31</v>
      </c>
      <c r="E77" s="42">
        <f t="shared" si="13"/>
        <v>17478.900000000001</v>
      </c>
      <c r="F77" s="43">
        <f t="shared" si="1"/>
        <v>17478.900000000001</v>
      </c>
    </row>
    <row r="78" spans="1:6" x14ac:dyDescent="0.25">
      <c r="A78" s="46">
        <v>46568</v>
      </c>
      <c r="B78" s="45">
        <f t="shared" si="14"/>
        <v>3000000</v>
      </c>
      <c r="C78" s="31">
        <f>C75</f>
        <v>0</v>
      </c>
      <c r="D78" s="41">
        <f t="shared" si="4"/>
        <v>30</v>
      </c>
      <c r="E78" s="42">
        <f t="shared" si="13"/>
        <v>16915.07</v>
      </c>
      <c r="F78" s="43">
        <f t="shared" ref="F78:F136" si="15">IF(E78&lt;&gt;"x",E78+C78,"")</f>
        <v>16915.07</v>
      </c>
    </row>
    <row r="79" spans="1:6" x14ac:dyDescent="0.25">
      <c r="A79" s="46">
        <v>46599</v>
      </c>
      <c r="B79" s="45">
        <f t="shared" si="14"/>
        <v>3000000</v>
      </c>
      <c r="C79" s="31">
        <v>0</v>
      </c>
      <c r="D79" s="41">
        <f t="shared" si="4"/>
        <v>31</v>
      </c>
      <c r="E79" s="42">
        <f t="shared" si="13"/>
        <v>17478.900000000001</v>
      </c>
      <c r="F79" s="43">
        <f t="shared" si="15"/>
        <v>17478.900000000001</v>
      </c>
    </row>
    <row r="80" spans="1:6" x14ac:dyDescent="0.25">
      <c r="A80" s="46">
        <v>46630</v>
      </c>
      <c r="B80" s="45">
        <f t="shared" si="14"/>
        <v>3000000</v>
      </c>
      <c r="C80" s="31">
        <v>0</v>
      </c>
      <c r="D80" s="41">
        <f t="shared" si="4"/>
        <v>31</v>
      </c>
      <c r="E80" s="42">
        <f t="shared" si="13"/>
        <v>17478.900000000001</v>
      </c>
      <c r="F80" s="43">
        <f t="shared" si="15"/>
        <v>17478.900000000001</v>
      </c>
    </row>
    <row r="81" spans="1:6" x14ac:dyDescent="0.25">
      <c r="A81" s="46">
        <v>46660</v>
      </c>
      <c r="B81" s="45">
        <f t="shared" si="14"/>
        <v>3000000</v>
      </c>
      <c r="C81" s="31">
        <f>C78</f>
        <v>0</v>
      </c>
      <c r="D81" s="41">
        <f t="shared" ref="D81:D136" si="16">A81-A80</f>
        <v>30</v>
      </c>
      <c r="E81" s="42">
        <f t="shared" si="13"/>
        <v>16915.07</v>
      </c>
      <c r="F81" s="43">
        <f t="shared" si="15"/>
        <v>16915.07</v>
      </c>
    </row>
    <row r="82" spans="1:6" x14ac:dyDescent="0.25">
      <c r="A82" s="46">
        <v>46691</v>
      </c>
      <c r="B82" s="45">
        <f t="shared" si="14"/>
        <v>3000000</v>
      </c>
      <c r="C82" s="31">
        <v>0</v>
      </c>
      <c r="D82" s="41">
        <f t="shared" si="16"/>
        <v>31</v>
      </c>
      <c r="E82" s="42">
        <f t="shared" si="13"/>
        <v>17478.900000000001</v>
      </c>
      <c r="F82" s="43">
        <f t="shared" si="15"/>
        <v>17478.900000000001</v>
      </c>
    </row>
    <row r="83" spans="1:6" x14ac:dyDescent="0.25">
      <c r="A83" s="46">
        <v>46721</v>
      </c>
      <c r="B83" s="45">
        <f t="shared" si="14"/>
        <v>3000000</v>
      </c>
      <c r="C83" s="31">
        <v>0</v>
      </c>
      <c r="D83" s="41">
        <f t="shared" si="16"/>
        <v>30</v>
      </c>
      <c r="E83" s="42">
        <f t="shared" si="13"/>
        <v>16915.07</v>
      </c>
      <c r="F83" s="43">
        <f t="shared" si="15"/>
        <v>16915.07</v>
      </c>
    </row>
    <row r="84" spans="1:6" x14ac:dyDescent="0.25">
      <c r="A84" s="46">
        <v>46752</v>
      </c>
      <c r="B84" s="45">
        <f t="shared" si="14"/>
        <v>3000000</v>
      </c>
      <c r="C84" s="31">
        <f>C81</f>
        <v>0</v>
      </c>
      <c r="D84" s="41">
        <f>A84-A83</f>
        <v>31</v>
      </c>
      <c r="E84" s="42">
        <f t="shared" si="13"/>
        <v>17478.900000000001</v>
      </c>
      <c r="F84" s="43">
        <f t="shared" si="15"/>
        <v>17478.900000000001</v>
      </c>
    </row>
    <row r="85" spans="1:6" ht="25.5" x14ac:dyDescent="0.25">
      <c r="A85" s="36" t="s">
        <v>23</v>
      </c>
      <c r="B85" s="37">
        <f t="shared" si="14"/>
        <v>3000000</v>
      </c>
      <c r="C85" s="37">
        <f>SUM(C73:C84)</f>
        <v>0</v>
      </c>
      <c r="D85" s="38">
        <f>SUM(D73:D84)</f>
        <v>365</v>
      </c>
      <c r="E85" s="39">
        <f>SUM(E73:E84)</f>
        <v>205799.98</v>
      </c>
      <c r="F85" s="40">
        <f>SUM(F73:F84)</f>
        <v>205799.98</v>
      </c>
    </row>
    <row r="86" spans="1:6" x14ac:dyDescent="0.25">
      <c r="A86" s="44">
        <v>46783</v>
      </c>
      <c r="B86" s="45">
        <f>B84-C84</f>
        <v>3000000</v>
      </c>
      <c r="C86" s="31">
        <v>0</v>
      </c>
      <c r="D86" s="41">
        <f>A86-A84</f>
        <v>31</v>
      </c>
      <c r="E86" s="42">
        <f t="shared" ref="E86:E97" si="17">ROUND(B86*(D$8+D$10)*D86/365,2)</f>
        <v>17478.900000000001</v>
      </c>
      <c r="F86" s="43">
        <f t="shared" si="15"/>
        <v>17478.900000000001</v>
      </c>
    </row>
    <row r="87" spans="1:6" x14ac:dyDescent="0.25">
      <c r="A87" s="44">
        <v>46812</v>
      </c>
      <c r="B87" s="45">
        <f t="shared" ref="B87:B98" si="18">B86-C86</f>
        <v>3000000</v>
      </c>
      <c r="C87" s="31">
        <v>0</v>
      </c>
      <c r="D87" s="41">
        <f t="shared" si="16"/>
        <v>29</v>
      </c>
      <c r="E87" s="42">
        <f t="shared" si="17"/>
        <v>16351.23</v>
      </c>
      <c r="F87" s="43">
        <f t="shared" si="15"/>
        <v>16351.23</v>
      </c>
    </row>
    <row r="88" spans="1:6" x14ac:dyDescent="0.25">
      <c r="A88" s="44">
        <v>46843</v>
      </c>
      <c r="B88" s="45">
        <f>B87-C87</f>
        <v>3000000</v>
      </c>
      <c r="C88" s="31">
        <v>100000</v>
      </c>
      <c r="D88" s="41">
        <f t="shared" si="16"/>
        <v>31</v>
      </c>
      <c r="E88" s="42">
        <f t="shared" si="17"/>
        <v>17478.900000000001</v>
      </c>
      <c r="F88" s="43">
        <f t="shared" si="15"/>
        <v>117478.9</v>
      </c>
    </row>
    <row r="89" spans="1:6" x14ac:dyDescent="0.25">
      <c r="A89" s="44">
        <v>46873</v>
      </c>
      <c r="B89" s="45">
        <f t="shared" si="18"/>
        <v>2900000</v>
      </c>
      <c r="C89" s="31">
        <v>0</v>
      </c>
      <c r="D89" s="41">
        <f>A89-A88</f>
        <v>30</v>
      </c>
      <c r="E89" s="42">
        <f>ROUND(B89*(D$8+D$10)*D89/365,2)</f>
        <v>16351.23</v>
      </c>
      <c r="F89" s="43">
        <f>IF(E89&lt;&gt;"x",E89+C89,"")</f>
        <v>16351.23</v>
      </c>
    </row>
    <row r="90" spans="1:6" x14ac:dyDescent="0.25">
      <c r="A90" s="44">
        <v>46904</v>
      </c>
      <c r="B90" s="45">
        <f t="shared" si="18"/>
        <v>2900000</v>
      </c>
      <c r="C90" s="31">
        <v>0</v>
      </c>
      <c r="D90" s="41">
        <f t="shared" si="16"/>
        <v>31</v>
      </c>
      <c r="E90" s="42">
        <f t="shared" si="17"/>
        <v>16896.27</v>
      </c>
      <c r="F90" s="43">
        <f t="shared" si="15"/>
        <v>16896.27</v>
      </c>
    </row>
    <row r="91" spans="1:6" x14ac:dyDescent="0.25">
      <c r="A91" s="44">
        <v>46934</v>
      </c>
      <c r="B91" s="45">
        <f t="shared" si="18"/>
        <v>2900000</v>
      </c>
      <c r="C91" s="31">
        <f>C88</f>
        <v>100000</v>
      </c>
      <c r="D91" s="41">
        <f t="shared" si="16"/>
        <v>30</v>
      </c>
      <c r="E91" s="42">
        <f t="shared" si="17"/>
        <v>16351.23</v>
      </c>
      <c r="F91" s="43">
        <f t="shared" si="15"/>
        <v>116351.23</v>
      </c>
    </row>
    <row r="92" spans="1:6" x14ac:dyDescent="0.25">
      <c r="A92" s="44">
        <v>46965</v>
      </c>
      <c r="B92" s="45">
        <f t="shared" si="18"/>
        <v>2800000</v>
      </c>
      <c r="C92" s="31">
        <v>0</v>
      </c>
      <c r="D92" s="41">
        <f t="shared" si="16"/>
        <v>31</v>
      </c>
      <c r="E92" s="42">
        <f t="shared" si="17"/>
        <v>16313.64</v>
      </c>
      <c r="F92" s="43">
        <f t="shared" si="15"/>
        <v>16313.64</v>
      </c>
    </row>
    <row r="93" spans="1:6" x14ac:dyDescent="0.25">
      <c r="A93" s="44">
        <v>46996</v>
      </c>
      <c r="B93" s="45">
        <f t="shared" si="18"/>
        <v>2800000</v>
      </c>
      <c r="C93" s="31">
        <v>0</v>
      </c>
      <c r="D93" s="41">
        <f t="shared" si="16"/>
        <v>31</v>
      </c>
      <c r="E93" s="42">
        <f t="shared" si="17"/>
        <v>16313.64</v>
      </c>
      <c r="F93" s="43">
        <f t="shared" si="15"/>
        <v>16313.64</v>
      </c>
    </row>
    <row r="94" spans="1:6" x14ac:dyDescent="0.25">
      <c r="A94" s="44">
        <v>47026</v>
      </c>
      <c r="B94" s="45">
        <f t="shared" si="18"/>
        <v>2800000</v>
      </c>
      <c r="C94" s="31">
        <f>C88</f>
        <v>100000</v>
      </c>
      <c r="D94" s="41">
        <f t="shared" si="16"/>
        <v>30</v>
      </c>
      <c r="E94" s="42">
        <f t="shared" si="17"/>
        <v>15787.4</v>
      </c>
      <c r="F94" s="43">
        <f t="shared" si="15"/>
        <v>115787.4</v>
      </c>
    </row>
    <row r="95" spans="1:6" x14ac:dyDescent="0.25">
      <c r="A95" s="44">
        <v>47057</v>
      </c>
      <c r="B95" s="45">
        <f t="shared" si="18"/>
        <v>2700000</v>
      </c>
      <c r="C95" s="31">
        <v>0</v>
      </c>
      <c r="D95" s="41">
        <f t="shared" si="16"/>
        <v>31</v>
      </c>
      <c r="E95" s="42">
        <f t="shared" si="17"/>
        <v>15731.01</v>
      </c>
      <c r="F95" s="43">
        <f t="shared" si="15"/>
        <v>15731.01</v>
      </c>
    </row>
    <row r="96" spans="1:6" x14ac:dyDescent="0.25">
      <c r="A96" s="44">
        <v>47087</v>
      </c>
      <c r="B96" s="45">
        <f t="shared" si="18"/>
        <v>2700000</v>
      </c>
      <c r="C96" s="31">
        <v>0</v>
      </c>
      <c r="D96" s="41">
        <f t="shared" si="16"/>
        <v>30</v>
      </c>
      <c r="E96" s="42">
        <f t="shared" si="17"/>
        <v>15223.56</v>
      </c>
      <c r="F96" s="43">
        <f t="shared" si="15"/>
        <v>15223.56</v>
      </c>
    </row>
    <row r="97" spans="1:6" x14ac:dyDescent="0.25">
      <c r="A97" s="44">
        <v>47118</v>
      </c>
      <c r="B97" s="45">
        <f t="shared" si="18"/>
        <v>2700000</v>
      </c>
      <c r="C97" s="31">
        <f>C94</f>
        <v>100000</v>
      </c>
      <c r="D97" s="41">
        <f t="shared" si="16"/>
        <v>31</v>
      </c>
      <c r="E97" s="42">
        <f t="shared" si="17"/>
        <v>15731.01</v>
      </c>
      <c r="F97" s="43">
        <f t="shared" si="15"/>
        <v>115731.01</v>
      </c>
    </row>
    <row r="98" spans="1:6" ht="25.5" x14ac:dyDescent="0.25">
      <c r="A98" s="36" t="s">
        <v>24</v>
      </c>
      <c r="B98" s="37">
        <f t="shared" si="18"/>
        <v>2600000</v>
      </c>
      <c r="C98" s="37">
        <f>SUM(C86:C97)</f>
        <v>400000</v>
      </c>
      <c r="D98" s="38">
        <f>SUM(D86:D97)</f>
        <v>366</v>
      </c>
      <c r="E98" s="39">
        <f>SUM(E86:E97)</f>
        <v>196008.02000000002</v>
      </c>
      <c r="F98" s="40">
        <f>SUM(F86:F97)</f>
        <v>596008.02</v>
      </c>
    </row>
    <row r="99" spans="1:6" x14ac:dyDescent="0.25">
      <c r="A99" s="46">
        <v>47149</v>
      </c>
      <c r="B99" s="45">
        <f>B97-C97</f>
        <v>2600000</v>
      </c>
      <c r="C99" s="31">
        <v>0</v>
      </c>
      <c r="D99" s="41">
        <f>A99-A97</f>
        <v>31</v>
      </c>
      <c r="E99" s="42">
        <f t="shared" ref="E99:E110" si="19">ROUND(B99*(D$8+D$10)*D99/365,2)</f>
        <v>15148.38</v>
      </c>
      <c r="F99" s="43">
        <f t="shared" si="15"/>
        <v>15148.38</v>
      </c>
    </row>
    <row r="100" spans="1:6" x14ac:dyDescent="0.25">
      <c r="A100" s="46">
        <v>47177</v>
      </c>
      <c r="B100" s="45">
        <f t="shared" ref="B100:B111" si="20">B99-C99</f>
        <v>2600000</v>
      </c>
      <c r="C100" s="31">
        <v>0</v>
      </c>
      <c r="D100" s="41">
        <f t="shared" si="16"/>
        <v>28</v>
      </c>
      <c r="E100" s="42">
        <f t="shared" si="19"/>
        <v>13682.41</v>
      </c>
      <c r="F100" s="43">
        <f t="shared" si="15"/>
        <v>13682.41</v>
      </c>
    </row>
    <row r="101" spans="1:6" x14ac:dyDescent="0.25">
      <c r="A101" s="46">
        <v>47208</v>
      </c>
      <c r="B101" s="45">
        <f t="shared" si="20"/>
        <v>2600000</v>
      </c>
      <c r="C101" s="31">
        <v>125000</v>
      </c>
      <c r="D101" s="41">
        <f t="shared" si="16"/>
        <v>31</v>
      </c>
      <c r="E101" s="42">
        <f t="shared" si="19"/>
        <v>15148.38</v>
      </c>
      <c r="F101" s="43">
        <f t="shared" si="15"/>
        <v>140148.38</v>
      </c>
    </row>
    <row r="102" spans="1:6" x14ac:dyDescent="0.25">
      <c r="A102" s="46">
        <v>47238</v>
      </c>
      <c r="B102" s="45">
        <f t="shared" si="20"/>
        <v>2475000</v>
      </c>
      <c r="C102" s="31">
        <v>0</v>
      </c>
      <c r="D102" s="41">
        <f t="shared" si="16"/>
        <v>30</v>
      </c>
      <c r="E102" s="42">
        <f t="shared" si="19"/>
        <v>13954.93</v>
      </c>
      <c r="F102" s="43">
        <f t="shared" si="15"/>
        <v>13954.93</v>
      </c>
    </row>
    <row r="103" spans="1:6" x14ac:dyDescent="0.25">
      <c r="A103" s="46">
        <v>47269</v>
      </c>
      <c r="B103" s="45">
        <f t="shared" si="20"/>
        <v>2475000</v>
      </c>
      <c r="C103" s="31">
        <v>0</v>
      </c>
      <c r="D103" s="41">
        <f t="shared" si="16"/>
        <v>31</v>
      </c>
      <c r="E103" s="42">
        <f t="shared" si="19"/>
        <v>14420.1</v>
      </c>
      <c r="F103" s="43">
        <f t="shared" si="15"/>
        <v>14420.1</v>
      </c>
    </row>
    <row r="104" spans="1:6" x14ac:dyDescent="0.25">
      <c r="A104" s="46">
        <v>47299</v>
      </c>
      <c r="B104" s="45">
        <f t="shared" si="20"/>
        <v>2475000</v>
      </c>
      <c r="C104" s="31">
        <f>C101</f>
        <v>125000</v>
      </c>
      <c r="D104" s="41">
        <f t="shared" si="16"/>
        <v>30</v>
      </c>
      <c r="E104" s="42">
        <f t="shared" si="19"/>
        <v>13954.93</v>
      </c>
      <c r="F104" s="43">
        <f t="shared" si="15"/>
        <v>138954.93</v>
      </c>
    </row>
    <row r="105" spans="1:6" x14ac:dyDescent="0.25">
      <c r="A105" s="46">
        <v>47330</v>
      </c>
      <c r="B105" s="45">
        <f t="shared" si="20"/>
        <v>2350000</v>
      </c>
      <c r="C105" s="31">
        <v>0</v>
      </c>
      <c r="D105" s="41">
        <f t="shared" si="16"/>
        <v>31</v>
      </c>
      <c r="E105" s="42">
        <f t="shared" si="19"/>
        <v>13691.81</v>
      </c>
      <c r="F105" s="43">
        <f t="shared" si="15"/>
        <v>13691.81</v>
      </c>
    </row>
    <row r="106" spans="1:6" x14ac:dyDescent="0.25">
      <c r="A106" s="46">
        <v>47361</v>
      </c>
      <c r="B106" s="45">
        <f t="shared" si="20"/>
        <v>2350000</v>
      </c>
      <c r="C106" s="31">
        <v>0</v>
      </c>
      <c r="D106" s="41">
        <f t="shared" si="16"/>
        <v>31</v>
      </c>
      <c r="E106" s="42">
        <f t="shared" si="19"/>
        <v>13691.81</v>
      </c>
      <c r="F106" s="43">
        <f t="shared" si="15"/>
        <v>13691.81</v>
      </c>
    </row>
    <row r="107" spans="1:6" x14ac:dyDescent="0.25">
      <c r="A107" s="46">
        <v>47391</v>
      </c>
      <c r="B107" s="45">
        <f t="shared" si="20"/>
        <v>2350000</v>
      </c>
      <c r="C107" s="31">
        <f>C104</f>
        <v>125000</v>
      </c>
      <c r="D107" s="41">
        <f t="shared" si="16"/>
        <v>30</v>
      </c>
      <c r="E107" s="42">
        <f t="shared" si="19"/>
        <v>13250.14</v>
      </c>
      <c r="F107" s="43">
        <f t="shared" si="15"/>
        <v>138250.14000000001</v>
      </c>
    </row>
    <row r="108" spans="1:6" x14ac:dyDescent="0.25">
      <c r="A108" s="46">
        <v>47422</v>
      </c>
      <c r="B108" s="45">
        <f t="shared" si="20"/>
        <v>2225000</v>
      </c>
      <c r="C108" s="31">
        <v>0</v>
      </c>
      <c r="D108" s="41">
        <f t="shared" si="16"/>
        <v>31</v>
      </c>
      <c r="E108" s="42">
        <f t="shared" si="19"/>
        <v>12963.52</v>
      </c>
      <c r="F108" s="43">
        <f t="shared" si="15"/>
        <v>12963.52</v>
      </c>
    </row>
    <row r="109" spans="1:6" x14ac:dyDescent="0.25">
      <c r="A109" s="46">
        <v>47452</v>
      </c>
      <c r="B109" s="45">
        <f t="shared" si="20"/>
        <v>2225000</v>
      </c>
      <c r="C109" s="31">
        <v>0</v>
      </c>
      <c r="D109" s="41">
        <f t="shared" si="16"/>
        <v>30</v>
      </c>
      <c r="E109" s="42">
        <f t="shared" si="19"/>
        <v>12545.34</v>
      </c>
      <c r="F109" s="43">
        <f t="shared" si="15"/>
        <v>12545.34</v>
      </c>
    </row>
    <row r="110" spans="1:6" x14ac:dyDescent="0.25">
      <c r="A110" s="46">
        <v>47483</v>
      </c>
      <c r="B110" s="45">
        <f t="shared" si="20"/>
        <v>2225000</v>
      </c>
      <c r="C110" s="31">
        <f>C107</f>
        <v>125000</v>
      </c>
      <c r="D110" s="41">
        <f t="shared" si="16"/>
        <v>31</v>
      </c>
      <c r="E110" s="42">
        <f t="shared" si="19"/>
        <v>12963.52</v>
      </c>
      <c r="F110" s="43">
        <f t="shared" si="15"/>
        <v>137963.51999999999</v>
      </c>
    </row>
    <row r="111" spans="1:6" ht="25.5" x14ac:dyDescent="0.25">
      <c r="A111" s="36" t="s">
        <v>25</v>
      </c>
      <c r="B111" s="37">
        <f t="shared" si="20"/>
        <v>2100000</v>
      </c>
      <c r="C111" s="37">
        <f>SUM(C99:C110)</f>
        <v>500000</v>
      </c>
      <c r="D111" s="38">
        <f>SUM(D99:D110)</f>
        <v>365</v>
      </c>
      <c r="E111" s="39">
        <f>SUM(E99:E110)</f>
        <v>165415.26999999999</v>
      </c>
      <c r="F111" s="40">
        <f>SUM(F99:F110)</f>
        <v>665415.27</v>
      </c>
    </row>
    <row r="112" spans="1:6" x14ac:dyDescent="0.25">
      <c r="A112" s="44">
        <v>47514</v>
      </c>
      <c r="B112" s="45">
        <f>B110-C110</f>
        <v>2100000</v>
      </c>
      <c r="C112" s="31">
        <v>0</v>
      </c>
      <c r="D112" s="41">
        <f>A112-A110</f>
        <v>31</v>
      </c>
      <c r="E112" s="42">
        <f t="shared" ref="E112:E123" si="21">ROUND(B112*(D$8+D$10)*D112/365,2)</f>
        <v>12235.23</v>
      </c>
      <c r="F112" s="43">
        <f t="shared" si="15"/>
        <v>12235.23</v>
      </c>
    </row>
    <row r="113" spans="1:6" x14ac:dyDescent="0.25">
      <c r="A113" s="44">
        <v>47542</v>
      </c>
      <c r="B113" s="45">
        <f t="shared" ref="B113:B124" si="22">B112-C112</f>
        <v>2100000</v>
      </c>
      <c r="C113" s="31">
        <v>0</v>
      </c>
      <c r="D113" s="53">
        <f t="shared" si="16"/>
        <v>28</v>
      </c>
      <c r="E113" s="34">
        <f t="shared" si="21"/>
        <v>11051.18</v>
      </c>
      <c r="F113" s="35">
        <f t="shared" si="15"/>
        <v>11051.18</v>
      </c>
    </row>
    <row r="114" spans="1:6" x14ac:dyDescent="0.25">
      <c r="A114" s="44">
        <v>47573</v>
      </c>
      <c r="B114" s="45">
        <f t="shared" si="22"/>
        <v>2100000</v>
      </c>
      <c r="C114" s="31">
        <v>125000</v>
      </c>
      <c r="D114" s="53">
        <f t="shared" si="16"/>
        <v>31</v>
      </c>
      <c r="E114" s="34">
        <f t="shared" si="21"/>
        <v>12235.23</v>
      </c>
      <c r="F114" s="35">
        <f t="shared" si="15"/>
        <v>137235.23000000001</v>
      </c>
    </row>
    <row r="115" spans="1:6" x14ac:dyDescent="0.25">
      <c r="A115" s="44">
        <v>47603</v>
      </c>
      <c r="B115" s="45">
        <f t="shared" si="22"/>
        <v>1975000</v>
      </c>
      <c r="C115" s="31">
        <v>0</v>
      </c>
      <c r="D115" s="41">
        <f t="shared" si="16"/>
        <v>30</v>
      </c>
      <c r="E115" s="42">
        <f t="shared" si="21"/>
        <v>11135.75</v>
      </c>
      <c r="F115" s="43">
        <f t="shared" si="15"/>
        <v>11135.75</v>
      </c>
    </row>
    <row r="116" spans="1:6" x14ac:dyDescent="0.25">
      <c r="A116" s="44">
        <v>47634</v>
      </c>
      <c r="B116" s="45">
        <f t="shared" si="22"/>
        <v>1975000</v>
      </c>
      <c r="C116" s="31">
        <v>0</v>
      </c>
      <c r="D116" s="41">
        <f t="shared" si="16"/>
        <v>31</v>
      </c>
      <c r="E116" s="42">
        <f t="shared" si="21"/>
        <v>11506.95</v>
      </c>
      <c r="F116" s="43">
        <f t="shared" si="15"/>
        <v>11506.95</v>
      </c>
    </row>
    <row r="117" spans="1:6" x14ac:dyDescent="0.25">
      <c r="A117" s="44">
        <v>47664</v>
      </c>
      <c r="B117" s="45">
        <f t="shared" si="22"/>
        <v>1975000</v>
      </c>
      <c r="C117" s="31">
        <f>C114</f>
        <v>125000</v>
      </c>
      <c r="D117" s="41">
        <f t="shared" si="16"/>
        <v>30</v>
      </c>
      <c r="E117" s="42">
        <f t="shared" si="21"/>
        <v>11135.75</v>
      </c>
      <c r="F117" s="43">
        <f t="shared" si="15"/>
        <v>136135.75</v>
      </c>
    </row>
    <row r="118" spans="1:6" x14ac:dyDescent="0.25">
      <c r="A118" s="44">
        <v>47695</v>
      </c>
      <c r="B118" s="45">
        <f t="shared" si="22"/>
        <v>1850000</v>
      </c>
      <c r="C118" s="31">
        <v>0</v>
      </c>
      <c r="D118" s="41">
        <f t="shared" si="16"/>
        <v>31</v>
      </c>
      <c r="E118" s="42">
        <f t="shared" si="21"/>
        <v>10778.66</v>
      </c>
      <c r="F118" s="43">
        <f t="shared" si="15"/>
        <v>10778.66</v>
      </c>
    </row>
    <row r="119" spans="1:6" x14ac:dyDescent="0.25">
      <c r="A119" s="44">
        <v>47726</v>
      </c>
      <c r="B119" s="45">
        <f t="shared" si="22"/>
        <v>1850000</v>
      </c>
      <c r="C119" s="31">
        <v>0</v>
      </c>
      <c r="D119" s="41">
        <f t="shared" si="16"/>
        <v>31</v>
      </c>
      <c r="E119" s="42">
        <f t="shared" si="21"/>
        <v>10778.66</v>
      </c>
      <c r="F119" s="43">
        <f t="shared" si="15"/>
        <v>10778.66</v>
      </c>
    </row>
    <row r="120" spans="1:6" x14ac:dyDescent="0.25">
      <c r="A120" s="44">
        <v>47756</v>
      </c>
      <c r="B120" s="45">
        <f t="shared" si="22"/>
        <v>1850000</v>
      </c>
      <c r="C120" s="31">
        <f>C114</f>
        <v>125000</v>
      </c>
      <c r="D120" s="41">
        <f t="shared" si="16"/>
        <v>30</v>
      </c>
      <c r="E120" s="42">
        <f>ROUND(B120*(D$8+D$10)*D120/365,2)</f>
        <v>10430.959999999999</v>
      </c>
      <c r="F120" s="43">
        <f t="shared" si="15"/>
        <v>135430.96</v>
      </c>
    </row>
    <row r="121" spans="1:6" x14ac:dyDescent="0.25">
      <c r="A121" s="44">
        <v>47787</v>
      </c>
      <c r="B121" s="45">
        <f t="shared" si="22"/>
        <v>1725000</v>
      </c>
      <c r="C121" s="31">
        <v>0</v>
      </c>
      <c r="D121" s="41">
        <f t="shared" si="16"/>
        <v>31</v>
      </c>
      <c r="E121" s="42">
        <f t="shared" si="21"/>
        <v>10050.370000000001</v>
      </c>
      <c r="F121" s="43">
        <f t="shared" si="15"/>
        <v>10050.370000000001</v>
      </c>
    </row>
    <row r="122" spans="1:6" x14ac:dyDescent="0.25">
      <c r="A122" s="44">
        <v>47817</v>
      </c>
      <c r="B122" s="45">
        <f t="shared" si="22"/>
        <v>1725000</v>
      </c>
      <c r="C122" s="31">
        <v>0</v>
      </c>
      <c r="D122" s="41">
        <f t="shared" si="16"/>
        <v>30</v>
      </c>
      <c r="E122" s="42">
        <f t="shared" si="21"/>
        <v>9726.16</v>
      </c>
      <c r="F122" s="43">
        <f t="shared" si="15"/>
        <v>9726.16</v>
      </c>
    </row>
    <row r="123" spans="1:6" x14ac:dyDescent="0.25">
      <c r="A123" s="44">
        <v>47848</v>
      </c>
      <c r="B123" s="45">
        <f t="shared" si="22"/>
        <v>1725000</v>
      </c>
      <c r="C123" s="31">
        <f>C114</f>
        <v>125000</v>
      </c>
      <c r="D123" s="41">
        <f t="shared" si="16"/>
        <v>31</v>
      </c>
      <c r="E123" s="42">
        <f t="shared" si="21"/>
        <v>10050.370000000001</v>
      </c>
      <c r="F123" s="43">
        <f t="shared" si="15"/>
        <v>135050.37</v>
      </c>
    </row>
    <row r="124" spans="1:6" ht="25.5" x14ac:dyDescent="0.25">
      <c r="A124" s="36" t="s">
        <v>26</v>
      </c>
      <c r="B124" s="37">
        <f t="shared" si="22"/>
        <v>1600000</v>
      </c>
      <c r="C124" s="37">
        <f>SUM(C112:C123)</f>
        <v>500000</v>
      </c>
      <c r="D124" s="38">
        <f>SUM(D112:D123)</f>
        <v>365</v>
      </c>
      <c r="E124" s="39">
        <f>SUM(E112:E123)</f>
        <v>131115.26999999999</v>
      </c>
      <c r="F124" s="40">
        <f>SUM(F112:F123)</f>
        <v>631115.27</v>
      </c>
    </row>
    <row r="125" spans="1:6" x14ac:dyDescent="0.25">
      <c r="A125" s="46">
        <v>47879</v>
      </c>
      <c r="B125" s="45">
        <f>B123-C123</f>
        <v>1600000</v>
      </c>
      <c r="C125" s="31">
        <v>0</v>
      </c>
      <c r="D125" s="41">
        <f>A125-A123</f>
        <v>31</v>
      </c>
      <c r="E125" s="42">
        <f t="shared" ref="E125:E136" si="23">ROUND(B125*(D$8+D$10)*D125/365,2)</f>
        <v>9322.08</v>
      </c>
      <c r="F125" s="43">
        <f t="shared" si="15"/>
        <v>9322.08</v>
      </c>
    </row>
    <row r="126" spans="1:6" x14ac:dyDescent="0.25">
      <c r="A126" s="46">
        <v>47907</v>
      </c>
      <c r="B126" s="45">
        <f t="shared" ref="B126:B137" si="24">B125-C125</f>
        <v>1600000</v>
      </c>
      <c r="C126" s="31">
        <v>0</v>
      </c>
      <c r="D126" s="41">
        <f t="shared" si="16"/>
        <v>28</v>
      </c>
      <c r="E126" s="42">
        <f t="shared" si="23"/>
        <v>8419.9500000000007</v>
      </c>
      <c r="F126" s="43">
        <f t="shared" si="15"/>
        <v>8419.9500000000007</v>
      </c>
    </row>
    <row r="127" spans="1:6" x14ac:dyDescent="0.25">
      <c r="A127" s="46">
        <v>47938</v>
      </c>
      <c r="B127" s="45">
        <f t="shared" si="24"/>
        <v>1600000</v>
      </c>
      <c r="C127" s="31">
        <v>125000</v>
      </c>
      <c r="D127" s="41">
        <f t="shared" si="16"/>
        <v>31</v>
      </c>
      <c r="E127" s="42">
        <f t="shared" si="23"/>
        <v>9322.08</v>
      </c>
      <c r="F127" s="43">
        <f t="shared" si="15"/>
        <v>134322.07999999999</v>
      </c>
    </row>
    <row r="128" spans="1:6" x14ac:dyDescent="0.25">
      <c r="A128" s="46">
        <v>47968</v>
      </c>
      <c r="B128" s="45">
        <f t="shared" si="24"/>
        <v>1475000</v>
      </c>
      <c r="C128" s="31">
        <v>0</v>
      </c>
      <c r="D128" s="41">
        <f t="shared" si="16"/>
        <v>30</v>
      </c>
      <c r="E128" s="42">
        <f t="shared" si="23"/>
        <v>8316.58</v>
      </c>
      <c r="F128" s="43">
        <f t="shared" si="15"/>
        <v>8316.58</v>
      </c>
    </row>
    <row r="129" spans="1:6" x14ac:dyDescent="0.25">
      <c r="A129" s="46">
        <v>47999</v>
      </c>
      <c r="B129" s="45">
        <f t="shared" si="24"/>
        <v>1475000</v>
      </c>
      <c r="C129" s="31">
        <v>0</v>
      </c>
      <c r="D129" s="41">
        <f t="shared" si="16"/>
        <v>31</v>
      </c>
      <c r="E129" s="42">
        <f t="shared" si="23"/>
        <v>8593.7900000000009</v>
      </c>
      <c r="F129" s="43">
        <f t="shared" si="15"/>
        <v>8593.7900000000009</v>
      </c>
    </row>
    <row r="130" spans="1:6" x14ac:dyDescent="0.25">
      <c r="A130" s="46">
        <v>48029</v>
      </c>
      <c r="B130" s="45">
        <f t="shared" si="24"/>
        <v>1475000</v>
      </c>
      <c r="C130" s="31">
        <f>C127</f>
        <v>125000</v>
      </c>
      <c r="D130" s="41">
        <f t="shared" si="16"/>
        <v>30</v>
      </c>
      <c r="E130" s="42">
        <f t="shared" si="23"/>
        <v>8316.58</v>
      </c>
      <c r="F130" s="43">
        <f t="shared" si="15"/>
        <v>133316.57999999999</v>
      </c>
    </row>
    <row r="131" spans="1:6" x14ac:dyDescent="0.25">
      <c r="A131" s="46">
        <v>48060</v>
      </c>
      <c r="B131" s="45">
        <f t="shared" si="24"/>
        <v>1350000</v>
      </c>
      <c r="C131" s="31">
        <v>0</v>
      </c>
      <c r="D131" s="41">
        <f t="shared" si="16"/>
        <v>31</v>
      </c>
      <c r="E131" s="42">
        <f t="shared" si="23"/>
        <v>7865.51</v>
      </c>
      <c r="F131" s="43">
        <f t="shared" si="15"/>
        <v>7865.51</v>
      </c>
    </row>
    <row r="132" spans="1:6" x14ac:dyDescent="0.25">
      <c r="A132" s="46">
        <v>48091</v>
      </c>
      <c r="B132" s="45">
        <f t="shared" si="24"/>
        <v>1350000</v>
      </c>
      <c r="C132" s="31">
        <v>0</v>
      </c>
      <c r="D132" s="41">
        <f t="shared" si="16"/>
        <v>31</v>
      </c>
      <c r="E132" s="42">
        <f t="shared" si="23"/>
        <v>7865.51</v>
      </c>
      <c r="F132" s="43">
        <f t="shared" si="15"/>
        <v>7865.51</v>
      </c>
    </row>
    <row r="133" spans="1:6" x14ac:dyDescent="0.25">
      <c r="A133" s="46">
        <v>48121</v>
      </c>
      <c r="B133" s="45">
        <f t="shared" si="24"/>
        <v>1350000</v>
      </c>
      <c r="C133" s="31">
        <f>C127</f>
        <v>125000</v>
      </c>
      <c r="D133" s="41">
        <f t="shared" si="16"/>
        <v>30</v>
      </c>
      <c r="E133" s="42">
        <f t="shared" si="23"/>
        <v>7611.78</v>
      </c>
      <c r="F133" s="43">
        <f t="shared" si="15"/>
        <v>132611.78</v>
      </c>
    </row>
    <row r="134" spans="1:6" x14ac:dyDescent="0.25">
      <c r="A134" s="46">
        <v>48152</v>
      </c>
      <c r="B134" s="45">
        <f t="shared" si="24"/>
        <v>1225000</v>
      </c>
      <c r="C134" s="31">
        <v>0</v>
      </c>
      <c r="D134" s="41">
        <f t="shared" si="16"/>
        <v>31</v>
      </c>
      <c r="E134" s="42">
        <f t="shared" si="23"/>
        <v>7137.22</v>
      </c>
      <c r="F134" s="43">
        <f t="shared" si="15"/>
        <v>7137.22</v>
      </c>
    </row>
    <row r="135" spans="1:6" x14ac:dyDescent="0.25">
      <c r="A135" s="46">
        <v>48182</v>
      </c>
      <c r="B135" s="45">
        <f t="shared" si="24"/>
        <v>1225000</v>
      </c>
      <c r="C135" s="31">
        <v>0</v>
      </c>
      <c r="D135" s="41">
        <f t="shared" si="16"/>
        <v>30</v>
      </c>
      <c r="E135" s="42">
        <f t="shared" si="23"/>
        <v>6906.99</v>
      </c>
      <c r="F135" s="43">
        <f t="shared" si="15"/>
        <v>6906.99</v>
      </c>
    </row>
    <row r="136" spans="1:6" x14ac:dyDescent="0.25">
      <c r="A136" s="46">
        <v>48213</v>
      </c>
      <c r="B136" s="45">
        <f t="shared" si="24"/>
        <v>1225000</v>
      </c>
      <c r="C136" s="31">
        <f>C127</f>
        <v>125000</v>
      </c>
      <c r="D136" s="41">
        <f t="shared" si="16"/>
        <v>31</v>
      </c>
      <c r="E136" s="42">
        <f t="shared" si="23"/>
        <v>7137.22</v>
      </c>
      <c r="F136" s="43">
        <f t="shared" si="15"/>
        <v>132137.22</v>
      </c>
    </row>
    <row r="137" spans="1:6" ht="25.5" x14ac:dyDescent="0.25">
      <c r="A137" s="36" t="s">
        <v>27</v>
      </c>
      <c r="B137" s="37">
        <f t="shared" si="24"/>
        <v>1100000</v>
      </c>
      <c r="C137" s="37">
        <f>SUM(C125:C136)</f>
        <v>500000</v>
      </c>
      <c r="D137" s="38">
        <f>SUM(D125:D136)</f>
        <v>365</v>
      </c>
      <c r="E137" s="39">
        <f>SUM(E125:E136)</f>
        <v>96815.290000000008</v>
      </c>
      <c r="F137" s="40">
        <f>SUM(F125:F136)</f>
        <v>596815.28999999992</v>
      </c>
    </row>
    <row r="138" spans="1:6" x14ac:dyDescent="0.25">
      <c r="A138" s="61">
        <v>48244</v>
      </c>
      <c r="B138" s="45">
        <f>B136-C136</f>
        <v>1100000</v>
      </c>
      <c r="C138" s="31">
        <v>0</v>
      </c>
      <c r="D138" s="41">
        <f>A138-A136</f>
        <v>31</v>
      </c>
      <c r="E138" s="42">
        <f t="shared" ref="E138:E149" si="25">ROUND(B138*(D$8+D$10)*D138/365,2)</f>
        <v>6408.93</v>
      </c>
      <c r="F138" s="43">
        <f>IF(E138&lt;&gt;"x",E138+C138,"")</f>
        <v>6408.93</v>
      </c>
    </row>
    <row r="139" spans="1:6" x14ac:dyDescent="0.25">
      <c r="A139" s="61">
        <v>48273</v>
      </c>
      <c r="B139" s="45">
        <f t="shared" ref="B139:B150" si="26">B138-C138</f>
        <v>1100000</v>
      </c>
      <c r="C139" s="31">
        <v>0</v>
      </c>
      <c r="D139" s="41">
        <f t="shared" ref="D139:D149" si="27">A139-A138</f>
        <v>29</v>
      </c>
      <c r="E139" s="42">
        <f t="shared" si="25"/>
        <v>5995.45</v>
      </c>
      <c r="F139" s="43">
        <f>IF(E139&lt;&gt;"x",E139+C139,"")</f>
        <v>5995.45</v>
      </c>
    </row>
    <row r="140" spans="1:6" x14ac:dyDescent="0.25">
      <c r="A140" s="61">
        <v>48304</v>
      </c>
      <c r="B140" s="45">
        <f t="shared" si="26"/>
        <v>1100000</v>
      </c>
      <c r="C140" s="31">
        <v>125000</v>
      </c>
      <c r="D140" s="41">
        <f t="shared" si="27"/>
        <v>31</v>
      </c>
      <c r="E140" s="42">
        <f t="shared" si="25"/>
        <v>6408.93</v>
      </c>
      <c r="F140" s="43">
        <f t="shared" ref="F140:F149" si="28">IF(E140&lt;&gt;"x",E140+C140,"")</f>
        <v>131408.93</v>
      </c>
    </row>
    <row r="141" spans="1:6" x14ac:dyDescent="0.25">
      <c r="A141" s="61">
        <v>48334</v>
      </c>
      <c r="B141" s="45">
        <f t="shared" si="26"/>
        <v>975000</v>
      </c>
      <c r="C141" s="31">
        <v>0</v>
      </c>
      <c r="D141" s="41">
        <f t="shared" si="27"/>
        <v>30</v>
      </c>
      <c r="E141" s="42">
        <f t="shared" si="25"/>
        <v>5497.4</v>
      </c>
      <c r="F141" s="43">
        <f t="shared" si="28"/>
        <v>5497.4</v>
      </c>
    </row>
    <row r="142" spans="1:6" x14ac:dyDescent="0.25">
      <c r="A142" s="61">
        <v>48365</v>
      </c>
      <c r="B142" s="45">
        <f t="shared" si="26"/>
        <v>975000</v>
      </c>
      <c r="C142" s="31">
        <v>0</v>
      </c>
      <c r="D142" s="41">
        <f t="shared" si="27"/>
        <v>31</v>
      </c>
      <c r="E142" s="42">
        <f t="shared" si="25"/>
        <v>5680.64</v>
      </c>
      <c r="F142" s="43">
        <f t="shared" si="28"/>
        <v>5680.64</v>
      </c>
    </row>
    <row r="143" spans="1:6" x14ac:dyDescent="0.25">
      <c r="A143" s="61">
        <v>48395</v>
      </c>
      <c r="B143" s="45">
        <f t="shared" si="26"/>
        <v>975000</v>
      </c>
      <c r="C143" s="31">
        <f>C140</f>
        <v>125000</v>
      </c>
      <c r="D143" s="41">
        <f t="shared" si="27"/>
        <v>30</v>
      </c>
      <c r="E143" s="42">
        <f t="shared" si="25"/>
        <v>5497.4</v>
      </c>
      <c r="F143" s="43">
        <f t="shared" si="28"/>
        <v>130497.4</v>
      </c>
    </row>
    <row r="144" spans="1:6" x14ac:dyDescent="0.25">
      <c r="A144" s="61">
        <v>48426</v>
      </c>
      <c r="B144" s="45">
        <f t="shared" si="26"/>
        <v>850000</v>
      </c>
      <c r="C144" s="31">
        <v>0</v>
      </c>
      <c r="D144" s="41">
        <f t="shared" si="27"/>
        <v>31</v>
      </c>
      <c r="E144" s="42">
        <f t="shared" si="25"/>
        <v>4952.3599999999997</v>
      </c>
      <c r="F144" s="43">
        <f t="shared" si="28"/>
        <v>4952.3599999999997</v>
      </c>
    </row>
    <row r="145" spans="1:6" x14ac:dyDescent="0.25">
      <c r="A145" s="61">
        <v>48457</v>
      </c>
      <c r="B145" s="45">
        <f t="shared" si="26"/>
        <v>850000</v>
      </c>
      <c r="C145" s="31">
        <v>0</v>
      </c>
      <c r="D145" s="41">
        <f t="shared" si="27"/>
        <v>31</v>
      </c>
      <c r="E145" s="42">
        <f t="shared" si="25"/>
        <v>4952.3599999999997</v>
      </c>
      <c r="F145" s="43">
        <f t="shared" si="28"/>
        <v>4952.3599999999997</v>
      </c>
    </row>
    <row r="146" spans="1:6" x14ac:dyDescent="0.25">
      <c r="A146" s="61">
        <v>48487</v>
      </c>
      <c r="B146" s="45">
        <f t="shared" si="26"/>
        <v>850000</v>
      </c>
      <c r="C146" s="31">
        <f>C140</f>
        <v>125000</v>
      </c>
      <c r="D146" s="41">
        <f t="shared" si="27"/>
        <v>30</v>
      </c>
      <c r="E146" s="42">
        <f t="shared" si="25"/>
        <v>4792.6000000000004</v>
      </c>
      <c r="F146" s="43">
        <f t="shared" si="28"/>
        <v>129792.6</v>
      </c>
    </row>
    <row r="147" spans="1:6" x14ac:dyDescent="0.25">
      <c r="A147" s="61">
        <v>48518</v>
      </c>
      <c r="B147" s="45">
        <f t="shared" si="26"/>
        <v>725000</v>
      </c>
      <c r="C147" s="31">
        <v>0</v>
      </c>
      <c r="D147" s="41">
        <f t="shared" si="27"/>
        <v>31</v>
      </c>
      <c r="E147" s="42">
        <f t="shared" si="25"/>
        <v>4224.07</v>
      </c>
      <c r="F147" s="43">
        <f t="shared" si="28"/>
        <v>4224.07</v>
      </c>
    </row>
    <row r="148" spans="1:6" x14ac:dyDescent="0.25">
      <c r="A148" s="61">
        <v>48548</v>
      </c>
      <c r="B148" s="45">
        <f t="shared" si="26"/>
        <v>725000</v>
      </c>
      <c r="C148" s="31">
        <v>0</v>
      </c>
      <c r="D148" s="41">
        <f t="shared" si="27"/>
        <v>30</v>
      </c>
      <c r="E148" s="42">
        <f t="shared" si="25"/>
        <v>4087.81</v>
      </c>
      <c r="F148" s="43">
        <f t="shared" si="28"/>
        <v>4087.81</v>
      </c>
    </row>
    <row r="149" spans="1:6" x14ac:dyDescent="0.25">
      <c r="A149" s="61">
        <v>48579</v>
      </c>
      <c r="B149" s="45">
        <f t="shared" si="26"/>
        <v>725000</v>
      </c>
      <c r="C149" s="31">
        <f>C140</f>
        <v>125000</v>
      </c>
      <c r="D149" s="41">
        <f t="shared" si="27"/>
        <v>31</v>
      </c>
      <c r="E149" s="42">
        <f t="shared" si="25"/>
        <v>4224.07</v>
      </c>
      <c r="F149" s="43">
        <f t="shared" si="28"/>
        <v>129224.07</v>
      </c>
    </row>
    <row r="150" spans="1:6" ht="25.5" x14ac:dyDescent="0.25">
      <c r="A150" s="36" t="s">
        <v>28</v>
      </c>
      <c r="B150" s="37">
        <f t="shared" si="26"/>
        <v>600000</v>
      </c>
      <c r="C150" s="37">
        <f>SUM(C138:C149)</f>
        <v>500000</v>
      </c>
      <c r="D150" s="38">
        <f>SUM(D138:D149)</f>
        <v>366</v>
      </c>
      <c r="E150" s="39">
        <f>SUM(E138:E149)</f>
        <v>62722.02</v>
      </c>
      <c r="F150" s="40">
        <f>SUM(F138:F149)</f>
        <v>562722.02</v>
      </c>
    </row>
    <row r="151" spans="1:6" x14ac:dyDescent="0.25">
      <c r="A151" s="65">
        <v>48610</v>
      </c>
      <c r="B151" s="45">
        <f>B149-C149</f>
        <v>600000</v>
      </c>
      <c r="C151" s="31">
        <v>0</v>
      </c>
      <c r="D151" s="41">
        <f>A151-A149</f>
        <v>31</v>
      </c>
      <c r="E151" s="42">
        <f t="shared" ref="E151:E162" si="29">ROUND(B151*(D$8+D$10)*D151/365,2)</f>
        <v>3495.78</v>
      </c>
      <c r="F151" s="43">
        <f>IF(E151&lt;&gt;"x",E151+C151,"")</f>
        <v>3495.78</v>
      </c>
    </row>
    <row r="152" spans="1:6" x14ac:dyDescent="0.25">
      <c r="A152" s="65">
        <v>48638</v>
      </c>
      <c r="B152" s="45">
        <f t="shared" ref="B152:B163" si="30">B151-C151</f>
        <v>600000</v>
      </c>
      <c r="C152" s="31">
        <v>0</v>
      </c>
      <c r="D152" s="41">
        <f t="shared" ref="D152:D162" si="31">A152-A151</f>
        <v>28</v>
      </c>
      <c r="E152" s="42">
        <f t="shared" si="29"/>
        <v>3157.48</v>
      </c>
      <c r="F152" s="43">
        <f>IF(E152&lt;&gt;"x",E152+C152,"")</f>
        <v>3157.48</v>
      </c>
    </row>
    <row r="153" spans="1:6" x14ac:dyDescent="0.25">
      <c r="A153" s="65">
        <v>48669</v>
      </c>
      <c r="B153" s="45">
        <f t="shared" si="30"/>
        <v>600000</v>
      </c>
      <c r="C153" s="31">
        <v>150000</v>
      </c>
      <c r="D153" s="41">
        <f t="shared" si="31"/>
        <v>31</v>
      </c>
      <c r="E153" s="42">
        <f t="shared" si="29"/>
        <v>3495.78</v>
      </c>
      <c r="F153" s="43">
        <f t="shared" ref="F153:F162" si="32">IF(E153&lt;&gt;"x",E153+C153,"")</f>
        <v>153495.78</v>
      </c>
    </row>
    <row r="154" spans="1:6" x14ac:dyDescent="0.25">
      <c r="A154" s="65">
        <v>48699</v>
      </c>
      <c r="B154" s="45">
        <f t="shared" si="30"/>
        <v>450000</v>
      </c>
      <c r="C154" s="31">
        <v>0</v>
      </c>
      <c r="D154" s="41">
        <f t="shared" si="31"/>
        <v>30</v>
      </c>
      <c r="E154" s="42">
        <f t="shared" si="29"/>
        <v>2537.2600000000002</v>
      </c>
      <c r="F154" s="43">
        <f t="shared" si="32"/>
        <v>2537.2600000000002</v>
      </c>
    </row>
    <row r="155" spans="1:6" x14ac:dyDescent="0.25">
      <c r="A155" s="65">
        <v>48730</v>
      </c>
      <c r="B155" s="45">
        <f t="shared" si="30"/>
        <v>450000</v>
      </c>
      <c r="C155" s="31">
        <v>0</v>
      </c>
      <c r="D155" s="41">
        <f t="shared" si="31"/>
        <v>31</v>
      </c>
      <c r="E155" s="42">
        <f t="shared" si="29"/>
        <v>2621.84</v>
      </c>
      <c r="F155" s="43">
        <f t="shared" si="32"/>
        <v>2621.84</v>
      </c>
    </row>
    <row r="156" spans="1:6" x14ac:dyDescent="0.25">
      <c r="A156" s="65">
        <v>48760</v>
      </c>
      <c r="B156" s="45">
        <f t="shared" si="30"/>
        <v>450000</v>
      </c>
      <c r="C156" s="31">
        <f>C153</f>
        <v>150000</v>
      </c>
      <c r="D156" s="41">
        <f t="shared" si="31"/>
        <v>30</v>
      </c>
      <c r="E156" s="42">
        <f t="shared" si="29"/>
        <v>2537.2600000000002</v>
      </c>
      <c r="F156" s="43">
        <f t="shared" si="32"/>
        <v>152537.26</v>
      </c>
    </row>
    <row r="157" spans="1:6" x14ac:dyDescent="0.25">
      <c r="A157" s="65">
        <v>48791</v>
      </c>
      <c r="B157" s="45">
        <f t="shared" si="30"/>
        <v>300000</v>
      </c>
      <c r="C157" s="31">
        <v>0</v>
      </c>
      <c r="D157" s="41">
        <f t="shared" si="31"/>
        <v>31</v>
      </c>
      <c r="E157" s="42">
        <f t="shared" si="29"/>
        <v>1747.89</v>
      </c>
      <c r="F157" s="43">
        <f t="shared" si="32"/>
        <v>1747.89</v>
      </c>
    </row>
    <row r="158" spans="1:6" x14ac:dyDescent="0.25">
      <c r="A158" s="65">
        <v>48822</v>
      </c>
      <c r="B158" s="45">
        <f t="shared" si="30"/>
        <v>300000</v>
      </c>
      <c r="C158" s="31">
        <v>0</v>
      </c>
      <c r="D158" s="41">
        <f t="shared" si="31"/>
        <v>31</v>
      </c>
      <c r="E158" s="42">
        <f t="shared" si="29"/>
        <v>1747.89</v>
      </c>
      <c r="F158" s="43">
        <f t="shared" si="32"/>
        <v>1747.89</v>
      </c>
    </row>
    <row r="159" spans="1:6" x14ac:dyDescent="0.25">
      <c r="A159" s="65">
        <v>48852</v>
      </c>
      <c r="B159" s="45">
        <f t="shared" si="30"/>
        <v>300000</v>
      </c>
      <c r="C159" s="31">
        <f>C153</f>
        <v>150000</v>
      </c>
      <c r="D159" s="41">
        <f t="shared" si="31"/>
        <v>30</v>
      </c>
      <c r="E159" s="42">
        <f t="shared" si="29"/>
        <v>1691.51</v>
      </c>
      <c r="F159" s="43">
        <f t="shared" si="32"/>
        <v>151691.51</v>
      </c>
    </row>
    <row r="160" spans="1:6" x14ac:dyDescent="0.25">
      <c r="A160" s="65">
        <v>48883</v>
      </c>
      <c r="B160" s="45">
        <f t="shared" si="30"/>
        <v>150000</v>
      </c>
      <c r="C160" s="31">
        <v>0</v>
      </c>
      <c r="D160" s="41">
        <f t="shared" si="31"/>
        <v>31</v>
      </c>
      <c r="E160" s="42">
        <f t="shared" si="29"/>
        <v>873.95</v>
      </c>
      <c r="F160" s="43">
        <f t="shared" si="32"/>
        <v>873.95</v>
      </c>
    </row>
    <row r="161" spans="1:6" x14ac:dyDescent="0.25">
      <c r="A161" s="65">
        <v>48913</v>
      </c>
      <c r="B161" s="45">
        <f t="shared" si="30"/>
        <v>150000</v>
      </c>
      <c r="C161" s="31">
        <v>0</v>
      </c>
      <c r="D161" s="41">
        <f t="shared" si="31"/>
        <v>30</v>
      </c>
      <c r="E161" s="42">
        <f t="shared" si="29"/>
        <v>845.75</v>
      </c>
      <c r="F161" s="43">
        <f t="shared" si="32"/>
        <v>845.75</v>
      </c>
    </row>
    <row r="162" spans="1:6" x14ac:dyDescent="0.25">
      <c r="A162" s="65">
        <v>48944</v>
      </c>
      <c r="B162" s="45">
        <f t="shared" si="30"/>
        <v>150000</v>
      </c>
      <c r="C162" s="31">
        <f>C153</f>
        <v>150000</v>
      </c>
      <c r="D162" s="41">
        <f t="shared" si="31"/>
        <v>31</v>
      </c>
      <c r="E162" s="42">
        <f t="shared" si="29"/>
        <v>873.95</v>
      </c>
      <c r="F162" s="43">
        <f t="shared" si="32"/>
        <v>150873.95000000001</v>
      </c>
    </row>
    <row r="163" spans="1:6" ht="26.25" thickBot="1" x14ac:dyDescent="0.3">
      <c r="A163" s="36" t="s">
        <v>36</v>
      </c>
      <c r="B163" s="37">
        <f t="shared" si="30"/>
        <v>0</v>
      </c>
      <c r="C163" s="37">
        <f>SUM(C151:C162)</f>
        <v>600000</v>
      </c>
      <c r="D163" s="38">
        <f>SUM(D151:D162)</f>
        <v>365</v>
      </c>
      <c r="E163" s="39">
        <f>SUM(E151:E162)</f>
        <v>25626.34</v>
      </c>
      <c r="F163" s="40">
        <f>SUM(F151:F162)</f>
        <v>625626.34000000008</v>
      </c>
    </row>
    <row r="164" spans="1:6" ht="15.75" thickBot="1" x14ac:dyDescent="0.3">
      <c r="A164" s="78" t="s">
        <v>29</v>
      </c>
      <c r="B164" s="79"/>
      <c r="C164" s="79"/>
      <c r="D164" s="80"/>
      <c r="E164" s="54">
        <f>SUM(E20+E33+E46+E59+E72+E85+E98+E111+E124+E137+E150+E163)</f>
        <v>1731510.87</v>
      </c>
      <c r="F164" s="54">
        <f>SUM(F20+F33+F46+F59+F72+F85+F98+F111+F124+F137+F150+F163)</f>
        <v>4731510.87</v>
      </c>
    </row>
    <row r="165" spans="1:6" x14ac:dyDescent="0.25">
      <c r="A165" s="55"/>
      <c r="B165" s="2"/>
      <c r="C165" s="2"/>
      <c r="D165" s="1"/>
      <c r="E165" s="2"/>
      <c r="F165" s="2"/>
    </row>
    <row r="166" spans="1:6" x14ac:dyDescent="0.25">
      <c r="A166" s="63" t="s">
        <v>35</v>
      </c>
      <c r="B166" s="57"/>
      <c r="C166" s="57"/>
      <c r="D166" s="58"/>
      <c r="E166" s="59"/>
      <c r="F166" s="62">
        <f>D10</f>
        <v>0</v>
      </c>
    </row>
    <row r="167" spans="1:6" x14ac:dyDescent="0.25">
      <c r="A167" s="66" t="s">
        <v>30</v>
      </c>
      <c r="B167" s="66"/>
      <c r="C167" s="66"/>
      <c r="D167" s="66"/>
      <c r="E167" s="66"/>
      <c r="F167" s="66"/>
    </row>
    <row r="168" spans="1:6" x14ac:dyDescent="0.25">
      <c r="A168" s="60"/>
      <c r="B168" s="2"/>
      <c r="C168" s="2"/>
      <c r="D168" s="1"/>
      <c r="E168" s="2"/>
      <c r="F168" s="2"/>
    </row>
    <row r="169" spans="1:6" x14ac:dyDescent="0.25">
      <c r="A169" s="60" t="s">
        <v>31</v>
      </c>
      <c r="B169" s="2"/>
      <c r="C169" s="2"/>
      <c r="D169" s="67" t="s">
        <v>32</v>
      </c>
      <c r="E169" s="67"/>
      <c r="F169" s="67"/>
    </row>
    <row r="170" spans="1:6" x14ac:dyDescent="0.25">
      <c r="A170" s="60"/>
      <c r="B170" s="2"/>
      <c r="C170" s="2"/>
      <c r="D170" s="67" t="s">
        <v>33</v>
      </c>
      <c r="E170" s="67"/>
      <c r="F170" s="67"/>
    </row>
    <row r="171" spans="1:6" x14ac:dyDescent="0.25">
      <c r="A171" s="60"/>
      <c r="B171" s="2"/>
      <c r="C171" s="2"/>
      <c r="D171" s="67" t="s">
        <v>34</v>
      </c>
      <c r="E171" s="67"/>
      <c r="F171" s="67"/>
    </row>
    <row r="172" spans="1:6" x14ac:dyDescent="0.25">
      <c r="A172" s="60"/>
      <c r="B172" s="2"/>
      <c r="C172" s="2"/>
      <c r="D172" s="1"/>
      <c r="E172" s="2"/>
      <c r="F172" s="2"/>
    </row>
  </sheetData>
  <mergeCells count="16">
    <mergeCell ref="A167:F167"/>
    <mergeCell ref="D169:F169"/>
    <mergeCell ref="D170:F170"/>
    <mergeCell ref="D171:F171"/>
    <mergeCell ref="D8:E8"/>
    <mergeCell ref="D9:E9"/>
    <mergeCell ref="D10:E10"/>
    <mergeCell ref="A13:A15"/>
    <mergeCell ref="D13:E14"/>
    <mergeCell ref="A164:D164"/>
    <mergeCell ref="D7:E7"/>
    <mergeCell ref="A1:C1"/>
    <mergeCell ref="C2:F2"/>
    <mergeCell ref="A3:F3"/>
    <mergeCell ref="A4:F4"/>
    <mergeCell ref="A5:F5"/>
  </mergeCells>
  <phoneticPr fontId="22" type="noConversion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2022</vt:lpstr>
      <vt:lpstr>2022_3mln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Jackowska</dc:creator>
  <cp:lastModifiedBy>Joanna Rymer</cp:lastModifiedBy>
  <cp:lastPrinted>2022-08-22T10:00:10Z</cp:lastPrinted>
  <dcterms:created xsi:type="dcterms:W3CDTF">2015-06-05T18:17:20Z</dcterms:created>
  <dcterms:modified xsi:type="dcterms:W3CDTF">2022-08-26T11:23:41Z</dcterms:modified>
</cp:coreProperties>
</file>